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2 - Vybavení interiéru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'002 - Vybavení interiéru'!$C$119:$K$270</definedName>
    <definedName name="_xlnm.Print_Area" localSheetId="1">'002 - Vybavení interiéru'!$C$4:$J$76,'002 - Vybavení interiéru'!$C$82:$J$101,'002 - Vybavení interiéru'!$C$107:$K$270</definedName>
    <definedName name="_xlnm.Print_Titles" localSheetId="1">'002 - Vybavení interiéru'!$119:$119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65"/>
  <c r="BH265"/>
  <c r="BG265"/>
  <c r="BF265"/>
  <c r="T265"/>
  <c r="R265"/>
  <c r="P265"/>
  <c r="BI259"/>
  <c r="BH259"/>
  <c r="BG259"/>
  <c r="BF259"/>
  <c r="T259"/>
  <c r="R259"/>
  <c r="P259"/>
  <c r="BI253"/>
  <c r="BH253"/>
  <c r="BG253"/>
  <c r="BF253"/>
  <c r="T253"/>
  <c r="R253"/>
  <c r="P253"/>
  <c r="BI247"/>
  <c r="BH247"/>
  <c r="BG247"/>
  <c r="BF247"/>
  <c r="T247"/>
  <c r="R247"/>
  <c r="P247"/>
  <c r="BI241"/>
  <c r="BH241"/>
  <c r="BG241"/>
  <c r="BF241"/>
  <c r="T241"/>
  <c r="R241"/>
  <c r="P241"/>
  <c r="BI235"/>
  <c r="BH235"/>
  <c r="BG235"/>
  <c r="BF235"/>
  <c r="T235"/>
  <c r="R235"/>
  <c r="P235"/>
  <c r="BI228"/>
  <c r="BH228"/>
  <c r="BG228"/>
  <c r="BF228"/>
  <c r="T228"/>
  <c r="R228"/>
  <c r="P228"/>
  <c r="BI222"/>
  <c r="BH222"/>
  <c r="BG222"/>
  <c r="BF222"/>
  <c r="T222"/>
  <c r="R222"/>
  <c r="P222"/>
  <c r="BI216"/>
  <c r="BH216"/>
  <c r="BG216"/>
  <c r="BF216"/>
  <c r="T216"/>
  <c r="R216"/>
  <c r="P216"/>
  <c r="BI210"/>
  <c r="BH210"/>
  <c r="BG210"/>
  <c r="BF210"/>
  <c r="T210"/>
  <c r="R210"/>
  <c r="P210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0"/>
  <c r="BH180"/>
  <c r="BG180"/>
  <c r="BF180"/>
  <c r="T180"/>
  <c r="R180"/>
  <c r="P180"/>
  <c r="BI173"/>
  <c r="BH173"/>
  <c r="BG173"/>
  <c r="BF173"/>
  <c r="T173"/>
  <c r="R173"/>
  <c r="P173"/>
  <c r="BI166"/>
  <c r="BH166"/>
  <c r="BG166"/>
  <c r="BF166"/>
  <c r="T166"/>
  <c r="R166"/>
  <c r="P166"/>
  <c r="BI161"/>
  <c r="BH161"/>
  <c r="BG161"/>
  <c r="BF161"/>
  <c r="T161"/>
  <c r="R161"/>
  <c r="P161"/>
  <c r="BI152"/>
  <c r="BH152"/>
  <c r="BG152"/>
  <c r="BF152"/>
  <c r="T152"/>
  <c r="R152"/>
  <c r="P152"/>
  <c r="BI142"/>
  <c r="BH142"/>
  <c r="BG142"/>
  <c r="BF142"/>
  <c r="T142"/>
  <c r="R142"/>
  <c r="P142"/>
  <c r="BI134"/>
  <c r="BH134"/>
  <c r="BG134"/>
  <c r="BF134"/>
  <c r="T134"/>
  <c r="R134"/>
  <c r="P134"/>
  <c r="BI129"/>
  <c r="BH129"/>
  <c r="BG129"/>
  <c r="BF129"/>
  <c r="T129"/>
  <c r="R129"/>
  <c r="P129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116"/>
  <c r="J14"/>
  <c r="J12"/>
  <c r="J114"/>
  <c r="E7"/>
  <c r="E85"/>
  <c i="1" r="L90"/>
  <c r="AM90"/>
  <c r="AM89"/>
  <c r="L89"/>
  <c r="AM87"/>
  <c r="L87"/>
  <c r="L85"/>
  <c r="L84"/>
  <c i="2" r="J166"/>
  <c r="F35"/>
  <c r="J253"/>
  <c r="J173"/>
  <c r="J34"/>
  <c r="BK216"/>
  <c r="J188"/>
  <c r="BK152"/>
  <c r="BK134"/>
  <c r="J247"/>
  <c r="BK222"/>
  <c r="BK173"/>
  <c r="F37"/>
  <c r="F36"/>
  <c r="J134"/>
  <c r="BK253"/>
  <c i="1" r="AS94"/>
  <c i="2" r="BK142"/>
  <c r="BK259"/>
  <c r="J210"/>
  <c r="J265"/>
  <c r="F34"/>
  <c r="J228"/>
  <c r="J216"/>
  <c r="J200"/>
  <c r="J180"/>
  <c r="J129"/>
  <c r="BK265"/>
  <c r="J235"/>
  <c r="BK228"/>
  <c r="BK210"/>
  <c r="BK200"/>
  <c r="BK161"/>
  <c r="J142"/>
  <c r="J123"/>
  <c r="BK235"/>
  <c r="BK188"/>
  <c r="J196"/>
  <c r="J192"/>
  <c r="BK123"/>
  <c r="BK241"/>
  <c r="J204"/>
  <c r="BK192"/>
  <c r="J152"/>
  <c r="BK247"/>
  <c r="J241"/>
  <c r="J222"/>
  <c r="BK204"/>
  <c r="BK196"/>
  <c r="BK180"/>
  <c r="BK129"/>
  <c r="J259"/>
  <c r="J161"/>
  <c r="BK166"/>
  <c l="1" r="BK122"/>
  <c r="R122"/>
  <c r="R121"/>
  <c r="R120"/>
  <c r="R187"/>
  <c r="T187"/>
  <c r="P122"/>
  <c r="P121"/>
  <c r="P120"/>
  <c i="1" r="AU95"/>
  <c i="2" r="BK234"/>
  <c r="J234"/>
  <c r="J100"/>
  <c r="P187"/>
  <c r="P234"/>
  <c r="BK187"/>
  <c r="J187"/>
  <c r="J99"/>
  <c r="R234"/>
  <c r="T122"/>
  <c r="T121"/>
  <c r="T120"/>
  <c r="T234"/>
  <c i="1" r="BA95"/>
  <c r="BB95"/>
  <c r="BC95"/>
  <c i="2" r="F91"/>
  <c r="J116"/>
  <c r="BE129"/>
  <c r="BE161"/>
  <c r="BE188"/>
  <c r="BE192"/>
  <c r="J89"/>
  <c r="J92"/>
  <c r="F117"/>
  <c r="BE123"/>
  <c r="BE142"/>
  <c r="BE173"/>
  <c r="BE196"/>
  <c r="BE200"/>
  <c r="BE210"/>
  <c r="BE228"/>
  <c r="BE247"/>
  <c r="BE253"/>
  <c r="BE259"/>
  <c r="BE265"/>
  <c r="E110"/>
  <c r="BE166"/>
  <c r="BE222"/>
  <c r="BE235"/>
  <c i="1" r="AW95"/>
  <c i="2" r="BE134"/>
  <c r="BE152"/>
  <c r="BE180"/>
  <c r="BE204"/>
  <c r="BE216"/>
  <c r="BE241"/>
  <c i="1" r="BD95"/>
  <c r="BA94"/>
  <c r="AW94"/>
  <c r="AK30"/>
  <c r="BC94"/>
  <c r="W32"/>
  <c r="AU94"/>
  <c r="BB94"/>
  <c r="AX94"/>
  <c r="BD94"/>
  <c r="W33"/>
  <c i="2" l="1" r="BK121"/>
  <c r="J121"/>
  <c r="J97"/>
  <c r="J122"/>
  <c r="J98"/>
  <c i="1" r="W30"/>
  <c r="AY94"/>
  <c i="2" r="F33"/>
  <c i="1" r="AZ95"/>
  <c r="AZ94"/>
  <c r="AV94"/>
  <c r="AK29"/>
  <c i="2" r="J33"/>
  <c i="1" r="AV95"/>
  <c r="AT95"/>
  <c r="W31"/>
  <c i="2" l="1" r="BK120"/>
  <c r="J120"/>
  <c r="J30"/>
  <c i="1" r="AG95"/>
  <c r="AG94"/>
  <c r="AK26"/>
  <c r="AK35"/>
  <c r="W29"/>
  <c r="AT94"/>
  <c i="2" l="1" r="J39"/>
  <c r="J96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<sst xmlns="http://schemas.openxmlformats.org/spreadsheetml/2006/main">
  <si>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</si>
  <si>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</si>
  <si>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</si>
  <si>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</si>
  <si>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</si>
  <si>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{ed20d602-910d-409a-86b0-36bb4b109daa}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</si>
  <si>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</si>
  <si>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</si>
  <si>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</si>
  <si>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</si>
  <si>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</si>
  <si>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</si>
  <si>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</si>
  <si>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</si>
  <si>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</si>
  <si>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</si>
  <si>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</si>
  <si>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Zubní ordinace v objektu Čujkovova 40a</t>
  </si>
  <si>
    <t>KSO:</t>
  </si>
  <si>
    <t>CC-CZ:</t>
  </si>
  <si>
    <t>Místo:</t>
  </si>
  <si>
    <t xml:space="preserve"> </t>
  </si>
  <si>
    <t>Datum:</t>
  </si>
  <si>
    <t>21. 3. 2024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</si>
  <si>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</si>
  <si>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</si>
  <si>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</si>
  <si>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</si>
  <si>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</si>
  <si>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</si>
  <si>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</si>
  <si>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</si>
  <si>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</si>
  <si>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</si>
  <si>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</si>
  <si>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</si>
  <si>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</si>
  <si>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</si>
  <si>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</si>
  <si>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</si>
  <si>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</si>
  <si>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</si>
  <si>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</si>
  <si>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</si>
  <si>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</si>
  <si>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</si>
  <si>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</si>
  <si>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</si>
  <si>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</si>
  <si>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</si>
  <si>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</si>
  <si>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</si>
  <si>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</si>
  <si>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</si>
  <si>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</si>
  <si>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</si>
  <si>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</si>
  <si>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</si>
  <si>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</si>
  <si>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</si>
  <si>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</si>
  <si>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</si>
  <si>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</si>
  <si>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</si>
  <si>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</si>
  <si>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</si>
  <si>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</si>
  <si>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</si>
  <si>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</si>
  <si>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</si>
  <si>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</si>
  <si>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</si>
  <si>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</si>
  <si>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</si>
  <si>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</si>
  <si>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</si>
  <si>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</si>
  <si>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</si>
  <si>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002</t>
  </si>
  <si>
    <t>Vybavení interiéru</t>
  </si>
  <si>
    <t>STA</t>
  </si>
  <si>
    <t>1</t>
  </si>
  <si>
    <t>{df44923b-5f9a-41e1-b318-6de6385159b6}</t>
  </si>
  <si>
    <t>2</t>
  </si>
  <si>
    <t>KRYCÍ LIST SOUPISU PRACÍ</t>
  </si>
  <si>
    <t>Objekt:</t>
  </si>
  <si>
    <t>002 - Vybavení interiéru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</si>
  <si>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</si>
  <si>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</si>
  <si>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</si>
  <si>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</si>
  <si>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</si>
  <si>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</si>
  <si>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796 - Stolařské práce</t>
  </si>
  <si>
    <t xml:space="preserve">    797 - Doplňky</t>
  </si>
  <si>
    <t xml:space="preserve">    798 - Soliterní prvky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</si>
  <si>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</si>
  <si>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</si>
  <si>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</si>
  <si>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</si>
  <si>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</si>
  <si>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</si>
  <si>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</si>
  <si>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</si>
  <si>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</si>
  <si>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</si>
  <si>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</si>
  <si>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</si>
  <si>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</si>
  <si>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</si>
  <si>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</si>
  <si>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796</t>
  </si>
  <si>
    <t>Stolařské práce</t>
  </si>
  <si>
    <t>K</t>
  </si>
  <si>
    <t>796-001</t>
  </si>
  <si>
    <t>D + M recepční pult</t>
  </si>
  <si>
    <t>kus</t>
  </si>
  <si>
    <t>16</t>
  </si>
  <si>
    <t>2146714154</t>
  </si>
  <si>
    <t>VV</t>
  </si>
  <si>
    <t>viz výkres č. 5</t>
  </si>
  <si>
    <t>držák počítače - výškově i šířkově nastavitelný, kov, barva alumi RAL 9006, hloubka 249,6 mm, šířka 111 mm: 2 kusy</t>
  </si>
  <si>
    <t>úchytkový profil UKW 5, hliník, eloxovaný hliník, délka cca 555 mm: 8 kusů</t>
  </si>
  <si>
    <t>místnost: recepce</t>
  </si>
  <si>
    <t>796-002</t>
  </si>
  <si>
    <t>D + M zavěšená vitrína</t>
  </si>
  <si>
    <t>1229283655</t>
  </si>
  <si>
    <t>viz výkres č. 6</t>
  </si>
  <si>
    <t>úchytkový profil UKW 5, hliník, eloxovaný hliník, délka cca 643 mm: 6 kusů</t>
  </si>
  <si>
    <t>3</t>
  </si>
  <si>
    <t>796-003</t>
  </si>
  <si>
    <t>D + M kuchyňská linka č. 1</t>
  </si>
  <si>
    <t>1001556969</t>
  </si>
  <si>
    <t>viz výkres č. 10</t>
  </si>
  <si>
    <t>kuchyňský dřez, materiál: nerez, barva: hedvábný lesk nerez, rozměry: 430x490 mm, hloubka 190 mm: 2 kusy</t>
  </si>
  <si>
    <t>dávkovač mýdla - zápustný dávkovač mýdla o objemu 250 mm, barva: multi chrom: 2 kusy</t>
  </si>
  <si>
    <t>Dřezová baterie se senzorem, materiál: mosaz, barva: chrom lesk: 2 kusy</t>
  </si>
  <si>
    <t>Sortén na odpadky odpadkový koš s vlastním tichým výsuvem, s automatickým výsunutím, pro minimální šířku skříňky 60 cm, materiál: plast: 1 kus</t>
  </si>
  <si>
    <t>ordinace č. 1 a č. 2</t>
  </si>
  <si>
    <t>4</t>
  </si>
  <si>
    <t>796-004</t>
  </si>
  <si>
    <t>D + M kucyhňská línka č. 2</t>
  </si>
  <si>
    <t>1907715422</t>
  </si>
  <si>
    <t>viz výkres č. 15</t>
  </si>
  <si>
    <t>kuchyňská dřez, hranatý, materiál: nerez, barva: hedvábný lesk nerez, rozměry: 430x490 mm, hloubka 190 mm: 1 kus</t>
  </si>
  <si>
    <t xml:space="preserve">dávkovač mýdla, zápustný dévkovač mýdla o objemu 250 ml, barva: mluti chrom: 1 kus </t>
  </si>
  <si>
    <t>dřezová baterie se senzorem, materiál: mosaz: 1 kus</t>
  </si>
  <si>
    <t>Plně vestavná myčka nádobí 45 cm, např. ETA 239590001C: 1 kus</t>
  </si>
  <si>
    <t>Vestavěná lednice bez výpadníku např: BEKO BU 110 3N: 1 kus</t>
  </si>
  <si>
    <t>steralizační místnost</t>
  </si>
  <si>
    <t>5</t>
  </si>
  <si>
    <t>796-005</t>
  </si>
  <si>
    <t>D + M kuchyňská linka č. 3</t>
  </si>
  <si>
    <t>-1728988593</t>
  </si>
  <si>
    <t>viz výkres č. 16</t>
  </si>
  <si>
    <t>kuchyňský dřez hranatý, materiál: nerez, barva: hedvábný lest nerez, rozměry: 525x860 mm, hloubka 195 mm: 1 kus</t>
  </si>
  <si>
    <t>dávkovač mýdla - zápustný dávkovač mýdla o objemu 250 ml,materiál: pochromovaná mosaz, barva: chrom, mosaz: 2 kusy</t>
  </si>
  <si>
    <t>dřezová baterie, materiál: nerez, barva: nerez, kartáčovaná: 1 kus</t>
  </si>
  <si>
    <t>vestavěná lednice s výpadníkem, např. BEKO BU1154HCN: 1 kus</t>
  </si>
  <si>
    <t>denní místnost</t>
  </si>
  <si>
    <t>6</t>
  </si>
  <si>
    <t>796-006</t>
  </si>
  <si>
    <t>D + M pracovní stůl</t>
  </si>
  <si>
    <t>889575212</t>
  </si>
  <si>
    <t>viz výkres č. 12</t>
  </si>
  <si>
    <t>držák počítače - výškově i šířkově nastavitelný, materiál: kov, barva: alumi RAL 9006, rozměry: hloubka 249,6 mm, šířka 111 mm: 1 kus</t>
  </si>
  <si>
    <t>ordinace</t>
  </si>
  <si>
    <t>24</t>
  </si>
  <si>
    <t>796-007</t>
  </si>
  <si>
    <t>D + M regál č. 1</t>
  </si>
  <si>
    <t>1723105650</t>
  </si>
  <si>
    <t>výkres č. 11</t>
  </si>
  <si>
    <t>rozměr: šířka 500 mm, výška 3000 mm, hloubka 500 mm</t>
  </si>
  <si>
    <t>barva: odstín bílá mat, RAL 9010</t>
  </si>
  <si>
    <t>materiál: viz výkres</t>
  </si>
  <si>
    <t>místnost: ordinace č. 1</t>
  </si>
  <si>
    <t>25</t>
  </si>
  <si>
    <t>796-008</t>
  </si>
  <si>
    <t>D + M regál č. 2</t>
  </si>
  <si>
    <t>850165693</t>
  </si>
  <si>
    <t>výkres č. 14</t>
  </si>
  <si>
    <t>materiál: viz PD</t>
  </si>
  <si>
    <t>místnost: ordinace č. 2</t>
  </si>
  <si>
    <t>26</t>
  </si>
  <si>
    <t>796-009</t>
  </si>
  <si>
    <t>D + M vestavěná skříň</t>
  </si>
  <si>
    <t>1228239049</t>
  </si>
  <si>
    <t>materiál: MDF deska</t>
  </si>
  <si>
    <t>barva: odstín slonové kosti, mat, RAL 1015</t>
  </si>
  <si>
    <t>rozměry: šířka 1500 mm, hloubka 600 mm, výška 3000 mm</t>
  </si>
  <si>
    <t>místnost: chodba</t>
  </si>
  <si>
    <t>výkres č. 8</t>
  </si>
  <si>
    <t>797</t>
  </si>
  <si>
    <t>Doplňky</t>
  </si>
  <si>
    <t>7</t>
  </si>
  <si>
    <t>797-001</t>
  </si>
  <si>
    <t>D + M zrcadlo do ordinace - nástěnné zrcadlo s tenkým bílým rámem</t>
  </si>
  <si>
    <t>-1585517043</t>
  </si>
  <si>
    <t>MDF deska - pevný rám zrcadla, barva bílá, šířka 52 cm, hloubka 2 cm, výška 162 cm</t>
  </si>
  <si>
    <t>místnost 1.07, 1.08</t>
  </si>
  <si>
    <t>8</t>
  </si>
  <si>
    <t>797-002</t>
  </si>
  <si>
    <t>D + M zrcadlo na wc</t>
  </si>
  <si>
    <t>1415011960</t>
  </si>
  <si>
    <t>MDF deska - pevný rám zrcadla, barva bílá, šířka 55 cm, hloubka 2 cm, výška 80 cm</t>
  </si>
  <si>
    <t>místnost 1.12, 1.18, 1.20</t>
  </si>
  <si>
    <t>9</t>
  </si>
  <si>
    <t>797-003</t>
  </si>
  <si>
    <t>D + M výklopné zrcadlo</t>
  </si>
  <si>
    <t>1296599690</t>
  </si>
  <si>
    <t>nerez, barva bílá, šířka 40 cm, hloubka 2 cm, výška 60 cm</t>
  </si>
  <si>
    <t>místnost 1.23</t>
  </si>
  <si>
    <t>10</t>
  </si>
  <si>
    <t>797-004</t>
  </si>
  <si>
    <t>D + M štětka do záchodu</t>
  </si>
  <si>
    <t>794882939</t>
  </si>
  <si>
    <t>materiál: polyresin, nerez, barva: chrom, mat/bílá, šířka 9,8 cm, hloubka 9,8 cm, výška 45,5 cm</t>
  </si>
  <si>
    <t>místnost: 1.13, 1.19,1.21,1.23</t>
  </si>
  <si>
    <t>11</t>
  </si>
  <si>
    <t>797-005</t>
  </si>
  <si>
    <t>D + M zásobník na skládané papírové ručníky</t>
  </si>
  <si>
    <t>-387412314</t>
  </si>
  <si>
    <t>materiál: lakovaný kov</t>
  </si>
  <si>
    <t>barva: bílá</t>
  </si>
  <si>
    <t>šířka 25,5 cm, hloubka 12 cm, výška 26,5 cm</t>
  </si>
  <si>
    <t>místnost: 1.07, 1.08, 1.12, 1.18, 1.20, 1.23</t>
  </si>
  <si>
    <t>797-006</t>
  </si>
  <si>
    <t>D + M zásobník na mýdlo</t>
  </si>
  <si>
    <t>-446153738</t>
  </si>
  <si>
    <t>maeriál: lakovaný kov</t>
  </si>
  <si>
    <t>šířka 11,5 cm, hloubka 131 cm, výška 32,8 cm</t>
  </si>
  <si>
    <t>13</t>
  </si>
  <si>
    <t>797-007</t>
  </si>
  <si>
    <t>D + M zásobník na dezinfekci</t>
  </si>
  <si>
    <t>292645494</t>
  </si>
  <si>
    <t>materiál: lakovaný plech</t>
  </si>
  <si>
    <t>rozměry: šířka 11,5 cm, hloubka 131 cm, výška 32,8 cm</t>
  </si>
  <si>
    <t>14</t>
  </si>
  <si>
    <t>797-008</t>
  </si>
  <si>
    <t>D + M zásobník na toaletní papír</t>
  </si>
  <si>
    <t>-874759188</t>
  </si>
  <si>
    <t>rozměr: šírka 32 cm, hloubka 11,5 cm, výška 32 cm</t>
  </si>
  <si>
    <t>místnosti: 1.13, 1.19, 1.21, 1.23</t>
  </si>
  <si>
    <t>15</t>
  </si>
  <si>
    <t>797-009</t>
  </si>
  <si>
    <t>D + M odpadkový koš nástěnný, objem 6 l</t>
  </si>
  <si>
    <t>967202278</t>
  </si>
  <si>
    <t>rozměr: šířka 20,5 cm, hloubka 10 cm, výška 30 cm</t>
  </si>
  <si>
    <t>místnost: 1.12, 1.18, 1.20, 1.23</t>
  </si>
  <si>
    <t>798</t>
  </si>
  <si>
    <t>Soliterní prvky</t>
  </si>
  <si>
    <t>798-001</t>
  </si>
  <si>
    <t>D + M desingová čalouněná žídle - jídelní židle s oběrkami</t>
  </si>
  <si>
    <t>1395469558</t>
  </si>
  <si>
    <t>materiál: dřevo - rám sedáku, kovo - nohy (limitace dubového dřeva), látka - magic velvet</t>
  </si>
  <si>
    <t>barva: magic velvet 06, bluvel 14</t>
  </si>
  <si>
    <t>rozměry: výška 76 cm, šířka 50 cm, hloubka 57 cm, výška sedu 46 cm, hloubka sedu 43 cm</t>
  </si>
  <si>
    <t>místnost: 1.06, 1.07 a 1.08</t>
  </si>
  <si>
    <t>5+3</t>
  </si>
  <si>
    <t>17</t>
  </si>
  <si>
    <t>798-002</t>
  </si>
  <si>
    <t>D + M odkládací stolek</t>
  </si>
  <si>
    <t>2091969496</t>
  </si>
  <si>
    <t>materiál: dřevovláknitá MDF deska, jasanové dřevo</t>
  </si>
  <si>
    <t>barva: přírodní, bílý okraj</t>
  </si>
  <si>
    <t>rozměr: výška 41 cm, prměr 41 cm</t>
  </si>
  <si>
    <t>místnost: 1.06</t>
  </si>
  <si>
    <t>19</t>
  </si>
  <si>
    <t>798-003</t>
  </si>
  <si>
    <t>D + M kancelářská židle</t>
  </si>
  <si>
    <t>-1212222073</t>
  </si>
  <si>
    <t>materiál: chromový kříž ekokůže</t>
  </si>
  <si>
    <t>barva: odstín latte</t>
  </si>
  <si>
    <t>rozměr: hloubka sedáku 50 cm</t>
  </si>
  <si>
    <t>místnost: 1.10</t>
  </si>
  <si>
    <t>798-004</t>
  </si>
  <si>
    <t>D + M akustický lamelový panel + LED pásky</t>
  </si>
  <si>
    <t>-1475003778</t>
  </si>
  <si>
    <t>barva: bílé, matné</t>
  </si>
  <si>
    <t>rozměr: 300x24x2750 mm, lamely 30x18 mm, deska tl. 6 mm</t>
  </si>
  <si>
    <t>místnosti: 1.06, 1.07, 1.08</t>
  </si>
  <si>
    <t>22</t>
  </si>
  <si>
    <t>798-005</t>
  </si>
  <si>
    <t>D + M jídelní stůl</t>
  </si>
  <si>
    <t>84125972</t>
  </si>
  <si>
    <t>materiál: dub sodoma - masivní nohy, laminovaná deska stolu</t>
  </si>
  <si>
    <t>barva: dub sodoma/bílá</t>
  </si>
  <si>
    <t>rozměry: šířka 160 cm, výška 75 cm, hloubka 70 cm</t>
  </si>
  <si>
    <t>místnost: 1.14</t>
  </si>
  <si>
    <t>23</t>
  </si>
  <si>
    <t>798-006</t>
  </si>
  <si>
    <t>D + M jídelní židle</t>
  </si>
  <si>
    <t>-1907921565</t>
  </si>
  <si>
    <t>materiál: dřevo - dub, textil - čalounění</t>
  </si>
  <si>
    <t>barva? dřevo - nohy, čalounění - odstín béžové</t>
  </si>
  <si>
    <t>rozměry: šířka 48 cm, výška 89 cm, hloubka 89 cm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</si>
</sst>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2023005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Zubní ordinace v objektu Čujkovova 40a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21. 3. 2024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'002 - Vybavení interiéru'!J30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'002 - Vybavení interiéru'!P120</f>
        <v>0</v>
      </c>
      <c r="AV95" s="127">
        <f>'002 - Vybavení interiéru'!J33</f>
        <v>0</v>
      </c>
      <c r="AW95" s="127">
        <f>'002 - Vybavení interiéru'!J34</f>
        <v>0</v>
      </c>
      <c r="AX95" s="127">
        <f>'002 - Vybavení interiéru'!J35</f>
        <v>0</v>
      </c>
      <c r="AY95" s="127">
        <f>'002 - Vybavení interiéru'!J36</f>
        <v>0</v>
      </c>
      <c r="AZ95" s="127">
        <f>'002 - Vybavení interiéru'!F33</f>
        <v>0</v>
      </c>
      <c r="BA95" s="127">
        <f>'002 - Vybavení interiéru'!F34</f>
        <v>0</v>
      </c>
      <c r="BB95" s="127">
        <f>'002 - Vybavení interiéru'!F35</f>
        <v>0</v>
      </c>
      <c r="BC95" s="127">
        <f>'002 - Vybavení interiéru'!F36</f>
        <v>0</v>
      </c>
      <c r="BD95" s="129">
        <f>'002 - Vybavení interiéru'!F37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4FGd24qIaw0/axJvYr3auOB9PJEbLmeJmRcQT220diH5uOKLaEeEq025ofuZYoDgFhZOHTftwd8YOzYgsXwXQw==" hashValue="NLCJc2i56OtEYRVT93hVZa1U55u0qb2Mk1TtO58kUPrwKRdw4355MlNBSQsBgLmzRpb2G4hzxnzq71wuxK/I7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2 - Vybavení interiér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83</v>
      </c>
    </row>
    <row r="4" s="1" customFormat="1" ht="24.96" customHeight="1">
      <c r="B4" s="19"/>
      <c r="D4" s="133" t="s">
        <v>84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stavby'!K6</f>
        <v>Zubní ordinace v objektu Čujkovova 40a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21. 3. 2024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5" t="s">
        <v>26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27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29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tr">
        <f>IF('Rekapitulace stavby'!E17="","",'Rekapitulace stavby'!E17)</f>
        <v xml:space="preserve"> </v>
      </c>
      <c r="F21" s="37"/>
      <c r="G21" s="37"/>
      <c r="H21" s="37"/>
      <c r="I21" s="135" t="s">
        <v>26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31</v>
      </c>
      <c r="E23" s="37"/>
      <c r="F23" s="37"/>
      <c r="G23" s="37"/>
      <c r="H23" s="37"/>
      <c r="I23" s="135" t="s">
        <v>25</v>
      </c>
      <c r="J23" s="138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tr">
        <f>IF('Rekapitulace stavby'!E20="","",'Rekapitulace stavby'!E20)</f>
        <v xml:space="preserve"> </v>
      </c>
      <c r="F24" s="37"/>
      <c r="G24" s="37"/>
      <c r="H24" s="37"/>
      <c r="I24" s="135" t="s">
        <v>26</v>
      </c>
      <c r="J24" s="138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33</v>
      </c>
      <c r="E30" s="37"/>
      <c r="F30" s="37"/>
      <c r="G30" s="37"/>
      <c r="H30" s="37"/>
      <c r="I30" s="37"/>
      <c r="J30" s="146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35</v>
      </c>
      <c r="G32" s="37"/>
      <c r="H32" s="37"/>
      <c r="I32" s="147" t="s">
        <v>34</v>
      </c>
      <c r="J32" s="147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37</v>
      </c>
      <c r="E33" s="135" t="s">
        <v>38</v>
      </c>
      <c r="F33" s="149">
        <f>ROUND((SUM(BE120:BE270)),  2)</f>
        <v>0</v>
      </c>
      <c r="G33" s="37"/>
      <c r="H33" s="37"/>
      <c r="I33" s="150">
        <v>0.20999999999999999</v>
      </c>
      <c r="J33" s="149">
        <f>ROUND(((SUM(BE120:BE270))*I33),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39</v>
      </c>
      <c r="F34" s="149">
        <f>ROUND((SUM(BF120:BF270)),  2)</f>
        <v>0</v>
      </c>
      <c r="G34" s="37"/>
      <c r="H34" s="37"/>
      <c r="I34" s="150">
        <v>0.12</v>
      </c>
      <c r="J34" s="149">
        <f>ROUND(((SUM(BF120:BF270))*I34),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40</v>
      </c>
      <c r="F35" s="149">
        <f>ROUND((SUM(BG120:BG270)),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41</v>
      </c>
      <c r="F36" s="149">
        <f>ROUND((SUM(BH120:BH270)),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42</v>
      </c>
      <c r="F37" s="149">
        <f>ROUND((SUM(BI120:BI270)),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43</v>
      </c>
      <c r="E39" s="153"/>
      <c r="F39" s="153"/>
      <c r="G39" s="154" t="s">
        <v>44</v>
      </c>
      <c r="H39" s="155" t="s">
        <v>45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46</v>
      </c>
      <c r="E50" s="159"/>
      <c r="F50" s="159"/>
      <c r="G50" s="158" t="s">
        <v>47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48</v>
      </c>
      <c r="E61" s="161"/>
      <c r="F61" s="162" t="s">
        <v>49</v>
      </c>
      <c r="G61" s="160" t="s">
        <v>48</v>
      </c>
      <c r="H61" s="161"/>
      <c r="I61" s="161"/>
      <c r="J61" s="163" t="s">
        <v>49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50</v>
      </c>
      <c r="E65" s="164"/>
      <c r="F65" s="164"/>
      <c r="G65" s="158" t="s">
        <v>51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48</v>
      </c>
      <c r="E76" s="161"/>
      <c r="F76" s="162" t="s">
        <v>49</v>
      </c>
      <c r="G76" s="160" t="s">
        <v>48</v>
      </c>
      <c r="H76" s="161"/>
      <c r="I76" s="161"/>
      <c r="J76" s="163" t="s">
        <v>49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9" t="str">
        <f>E7</f>
        <v>Zubní ordinace v objektu Čujkovova 40a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002 - Vybavení interiéru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21. 3. 2024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88</v>
      </c>
      <c r="D94" s="171"/>
      <c r="E94" s="171"/>
      <c r="F94" s="171"/>
      <c r="G94" s="171"/>
      <c r="H94" s="171"/>
      <c r="I94" s="171"/>
      <c r="J94" s="172" t="s">
        <v>89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90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91</v>
      </c>
    </row>
    <row r="97" s="9" customFormat="1" ht="24.96" customHeight="1">
      <c r="A97" s="9"/>
      <c r="B97" s="174"/>
      <c r="C97" s="175"/>
      <c r="D97" s="176" t="s">
        <v>92</v>
      </c>
      <c r="E97" s="177"/>
      <c r="F97" s="177"/>
      <c r="G97" s="177"/>
      <c r="H97" s="177"/>
      <c r="I97" s="177"/>
      <c r="J97" s="178">
        <f>J121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93</v>
      </c>
      <c r="E98" s="183"/>
      <c r="F98" s="183"/>
      <c r="G98" s="183"/>
      <c r="H98" s="183"/>
      <c r="I98" s="183"/>
      <c r="J98" s="184">
        <f>J122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94</v>
      </c>
      <c r="E99" s="183"/>
      <c r="F99" s="183"/>
      <c r="G99" s="183"/>
      <c r="H99" s="183"/>
      <c r="I99" s="183"/>
      <c r="J99" s="184">
        <f>J187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95</v>
      </c>
      <c r="E100" s="183"/>
      <c r="F100" s="183"/>
      <c r="G100" s="183"/>
      <c r="H100" s="183"/>
      <c r="I100" s="183"/>
      <c r="J100" s="184">
        <f>J234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96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69" t="str">
        <f>E7</f>
        <v>Zubní ordinace v objektu Čujkovova 40a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85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002 - Vybavení interiéru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 xml:space="preserve"> </v>
      </c>
      <c r="G114" s="39"/>
      <c r="H114" s="39"/>
      <c r="I114" s="31" t="s">
        <v>22</v>
      </c>
      <c r="J114" s="78" t="str">
        <f>IF(J12="","",J12)</f>
        <v>21. 3. 2024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 xml:space="preserve"> </v>
      </c>
      <c r="G116" s="39"/>
      <c r="H116" s="39"/>
      <c r="I116" s="31" t="s">
        <v>29</v>
      </c>
      <c r="J116" s="35" t="str">
        <f>E21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31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86"/>
      <c r="B119" s="187"/>
      <c r="C119" s="188" t="s">
        <v>97</v>
      </c>
      <c r="D119" s="189" t="s">
        <v>58</v>
      </c>
      <c r="E119" s="189" t="s">
        <v>54</v>
      </c>
      <c r="F119" s="189" t="s">
        <v>55</v>
      </c>
      <c r="G119" s="189" t="s">
        <v>98</v>
      </c>
      <c r="H119" s="189" t="s">
        <v>99</v>
      </c>
      <c r="I119" s="189" t="s">
        <v>100</v>
      </c>
      <c r="J119" s="189" t="s">
        <v>89</v>
      </c>
      <c r="K119" s="190" t="s">
        <v>101</v>
      </c>
      <c r="L119" s="191"/>
      <c r="M119" s="99" t="s">
        <v>1</v>
      </c>
      <c r="N119" s="100" t="s">
        <v>37</v>
      </c>
      <c r="O119" s="100" t="s">
        <v>102</v>
      </c>
      <c r="P119" s="100" t="s">
        <v>103</v>
      </c>
      <c r="Q119" s="100" t="s">
        <v>104</v>
      </c>
      <c r="R119" s="100" t="s">
        <v>105</v>
      </c>
      <c r="S119" s="100" t="s">
        <v>106</v>
      </c>
      <c r="T119" s="101" t="s">
        <v>107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7"/>
      <c r="B120" s="38"/>
      <c r="C120" s="106" t="s">
        <v>108</v>
      </c>
      <c r="D120" s="39"/>
      <c r="E120" s="39"/>
      <c r="F120" s="39"/>
      <c r="G120" s="39"/>
      <c r="H120" s="39"/>
      <c r="I120" s="39"/>
      <c r="J120" s="192">
        <f>BK120</f>
        <v>0</v>
      </c>
      <c r="K120" s="39"/>
      <c r="L120" s="43"/>
      <c r="M120" s="102"/>
      <c r="N120" s="193"/>
      <c r="O120" s="103"/>
      <c r="P120" s="194">
        <f>P121</f>
        <v>0</v>
      </c>
      <c r="Q120" s="103"/>
      <c r="R120" s="194">
        <f>R121</f>
        <v>0</v>
      </c>
      <c r="S120" s="103"/>
      <c r="T120" s="195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72</v>
      </c>
      <c r="AU120" s="16" t="s">
        <v>91</v>
      </c>
      <c r="BK120" s="196">
        <f>BK121</f>
        <v>0</v>
      </c>
    </row>
    <row r="121" s="12" customFormat="1" ht="25.92" customHeight="1">
      <c r="A121" s="12"/>
      <c r="B121" s="197"/>
      <c r="C121" s="198"/>
      <c r="D121" s="199" t="s">
        <v>72</v>
      </c>
      <c r="E121" s="200" t="s">
        <v>109</v>
      </c>
      <c r="F121" s="200" t="s">
        <v>109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P122+P187+P234</f>
        <v>0</v>
      </c>
      <c r="Q121" s="205"/>
      <c r="R121" s="206">
        <f>R122+R187+R234</f>
        <v>0</v>
      </c>
      <c r="S121" s="205"/>
      <c r="T121" s="207">
        <f>T122+T187+T234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83</v>
      </c>
      <c r="AT121" s="209" t="s">
        <v>72</v>
      </c>
      <c r="AU121" s="209" t="s">
        <v>73</v>
      </c>
      <c r="AY121" s="208" t="s">
        <v>110</v>
      </c>
      <c r="BK121" s="210">
        <f>BK122+BK187+BK234</f>
        <v>0</v>
      </c>
    </row>
    <row r="122" s="12" customFormat="1" ht="22.8" customHeight="1">
      <c r="A122" s="12"/>
      <c r="B122" s="197"/>
      <c r="C122" s="198"/>
      <c r="D122" s="199" t="s">
        <v>72</v>
      </c>
      <c r="E122" s="211" t="s">
        <v>111</v>
      </c>
      <c r="F122" s="211" t="s">
        <v>112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SUM(P123:P186)</f>
        <v>0</v>
      </c>
      <c r="Q122" s="205"/>
      <c r="R122" s="206">
        <f>SUM(R123:R186)</f>
        <v>0</v>
      </c>
      <c r="S122" s="205"/>
      <c r="T122" s="207">
        <f>SUM(T123:T186)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83</v>
      </c>
      <c r="AT122" s="209" t="s">
        <v>72</v>
      </c>
      <c r="AU122" s="209" t="s">
        <v>81</v>
      </c>
      <c r="AY122" s="208" t="s">
        <v>110</v>
      </c>
      <c r="BK122" s="210">
        <f>SUM(BK123:BK186)</f>
        <v>0</v>
      </c>
    </row>
    <row r="123" s="2" customFormat="1" ht="16.5" customHeight="1">
      <c r="A123" s="37"/>
      <c r="B123" s="38"/>
      <c r="C123" s="213" t="s">
        <v>81</v>
      </c>
      <c r="D123" s="213" t="s">
        <v>113</v>
      </c>
      <c r="E123" s="214" t="s">
        <v>114</v>
      </c>
      <c r="F123" s="215" t="s">
        <v>115</v>
      </c>
      <c r="G123" s="216" t="s">
        <v>116</v>
      </c>
      <c r="H123" s="217">
        <v>1</v>
      </c>
      <c r="I123" s="218"/>
      <c r="J123" s="219">
        <f>ROUND(I123*H123,2)</f>
        <v>0</v>
      </c>
      <c r="K123" s="215" t="s">
        <v>1</v>
      </c>
      <c r="L123" s="43"/>
      <c r="M123" s="220" t="s">
        <v>1</v>
      </c>
      <c r="N123" s="221" t="s">
        <v>38</v>
      </c>
      <c r="O123" s="90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4" t="s">
        <v>117</v>
      </c>
      <c r="AT123" s="224" t="s">
        <v>113</v>
      </c>
      <c r="AU123" s="224" t="s">
        <v>83</v>
      </c>
      <c r="AY123" s="16" t="s">
        <v>110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6" t="s">
        <v>81</v>
      </c>
      <c r="BK123" s="225">
        <f>ROUND(I123*H123,2)</f>
        <v>0</v>
      </c>
      <c r="BL123" s="16" t="s">
        <v>117</v>
      </c>
      <c r="BM123" s="224" t="s">
        <v>118</v>
      </c>
    </row>
    <row r="124" s="13" customFormat="1">
      <c r="A124" s="13"/>
      <c r="B124" s="226"/>
      <c r="C124" s="227"/>
      <c r="D124" s="228" t="s">
        <v>119</v>
      </c>
      <c r="E124" s="229" t="s">
        <v>1</v>
      </c>
      <c r="F124" s="230" t="s">
        <v>120</v>
      </c>
      <c r="G124" s="227"/>
      <c r="H124" s="229" t="s">
        <v>1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119</v>
      </c>
      <c r="AU124" s="236" t="s">
        <v>83</v>
      </c>
      <c r="AV124" s="13" t="s">
        <v>81</v>
      </c>
      <c r="AW124" s="13" t="s">
        <v>30</v>
      </c>
      <c r="AX124" s="13" t="s">
        <v>73</v>
      </c>
      <c r="AY124" s="236" t="s">
        <v>110</v>
      </c>
    </row>
    <row r="125" s="13" customFormat="1">
      <c r="A125" s="13"/>
      <c r="B125" s="226"/>
      <c r="C125" s="227"/>
      <c r="D125" s="228" t="s">
        <v>119</v>
      </c>
      <c r="E125" s="229" t="s">
        <v>1</v>
      </c>
      <c r="F125" s="230" t="s">
        <v>121</v>
      </c>
      <c r="G125" s="227"/>
      <c r="H125" s="229" t="s">
        <v>1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119</v>
      </c>
      <c r="AU125" s="236" t="s">
        <v>83</v>
      </c>
      <c r="AV125" s="13" t="s">
        <v>81</v>
      </c>
      <c r="AW125" s="13" t="s">
        <v>30</v>
      </c>
      <c r="AX125" s="13" t="s">
        <v>73</v>
      </c>
      <c r="AY125" s="236" t="s">
        <v>110</v>
      </c>
    </row>
    <row r="126" s="13" customFormat="1">
      <c r="A126" s="13"/>
      <c r="B126" s="226"/>
      <c r="C126" s="227"/>
      <c r="D126" s="228" t="s">
        <v>119</v>
      </c>
      <c r="E126" s="229" t="s">
        <v>1</v>
      </c>
      <c r="F126" s="230" t="s">
        <v>122</v>
      </c>
      <c r="G126" s="227"/>
      <c r="H126" s="229" t="s">
        <v>1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119</v>
      </c>
      <c r="AU126" s="236" t="s">
        <v>83</v>
      </c>
      <c r="AV126" s="13" t="s">
        <v>81</v>
      </c>
      <c r="AW126" s="13" t="s">
        <v>30</v>
      </c>
      <c r="AX126" s="13" t="s">
        <v>73</v>
      </c>
      <c r="AY126" s="236" t="s">
        <v>110</v>
      </c>
    </row>
    <row r="127" s="13" customFormat="1">
      <c r="A127" s="13"/>
      <c r="B127" s="226"/>
      <c r="C127" s="227"/>
      <c r="D127" s="228" t="s">
        <v>119</v>
      </c>
      <c r="E127" s="229" t="s">
        <v>1</v>
      </c>
      <c r="F127" s="230" t="s">
        <v>123</v>
      </c>
      <c r="G127" s="227"/>
      <c r="H127" s="229" t="s">
        <v>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119</v>
      </c>
      <c r="AU127" s="236" t="s">
        <v>83</v>
      </c>
      <c r="AV127" s="13" t="s">
        <v>81</v>
      </c>
      <c r="AW127" s="13" t="s">
        <v>30</v>
      </c>
      <c r="AX127" s="13" t="s">
        <v>73</v>
      </c>
      <c r="AY127" s="236" t="s">
        <v>110</v>
      </c>
    </row>
    <row r="128" s="14" customFormat="1">
      <c r="A128" s="14"/>
      <c r="B128" s="237"/>
      <c r="C128" s="238"/>
      <c r="D128" s="228" t="s">
        <v>119</v>
      </c>
      <c r="E128" s="239" t="s">
        <v>1</v>
      </c>
      <c r="F128" s="240" t="s">
        <v>81</v>
      </c>
      <c r="G128" s="238"/>
      <c r="H128" s="241">
        <v>1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119</v>
      </c>
      <c r="AU128" s="247" t="s">
        <v>83</v>
      </c>
      <c r="AV128" s="14" t="s">
        <v>83</v>
      </c>
      <c r="AW128" s="14" t="s">
        <v>30</v>
      </c>
      <c r="AX128" s="14" t="s">
        <v>81</v>
      </c>
      <c r="AY128" s="247" t="s">
        <v>110</v>
      </c>
    </row>
    <row r="129" s="2" customFormat="1" ht="16.5" customHeight="1">
      <c r="A129" s="37"/>
      <c r="B129" s="38"/>
      <c r="C129" s="213" t="s">
        <v>83</v>
      </c>
      <c r="D129" s="213" t="s">
        <v>113</v>
      </c>
      <c r="E129" s="214" t="s">
        <v>124</v>
      </c>
      <c r="F129" s="215" t="s">
        <v>125</v>
      </c>
      <c r="G129" s="216" t="s">
        <v>116</v>
      </c>
      <c r="H129" s="217">
        <v>1</v>
      </c>
      <c r="I129" s="218"/>
      <c r="J129" s="219">
        <f>ROUND(I129*H129,2)</f>
        <v>0</v>
      </c>
      <c r="K129" s="215" t="s">
        <v>1</v>
      </c>
      <c r="L129" s="43"/>
      <c r="M129" s="220" t="s">
        <v>1</v>
      </c>
      <c r="N129" s="221" t="s">
        <v>38</v>
      </c>
      <c r="O129" s="90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4" t="s">
        <v>117</v>
      </c>
      <c r="AT129" s="224" t="s">
        <v>113</v>
      </c>
      <c r="AU129" s="224" t="s">
        <v>83</v>
      </c>
      <c r="AY129" s="16" t="s">
        <v>110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6" t="s">
        <v>81</v>
      </c>
      <c r="BK129" s="225">
        <f>ROUND(I129*H129,2)</f>
        <v>0</v>
      </c>
      <c r="BL129" s="16" t="s">
        <v>117</v>
      </c>
      <c r="BM129" s="224" t="s">
        <v>126</v>
      </c>
    </row>
    <row r="130" s="13" customFormat="1">
      <c r="A130" s="13"/>
      <c r="B130" s="226"/>
      <c r="C130" s="227"/>
      <c r="D130" s="228" t="s">
        <v>119</v>
      </c>
      <c r="E130" s="229" t="s">
        <v>1</v>
      </c>
      <c r="F130" s="230" t="s">
        <v>127</v>
      </c>
      <c r="G130" s="227"/>
      <c r="H130" s="229" t="s">
        <v>1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119</v>
      </c>
      <c r="AU130" s="236" t="s">
        <v>83</v>
      </c>
      <c r="AV130" s="13" t="s">
        <v>81</v>
      </c>
      <c r="AW130" s="13" t="s">
        <v>30</v>
      </c>
      <c r="AX130" s="13" t="s">
        <v>73</v>
      </c>
      <c r="AY130" s="236" t="s">
        <v>110</v>
      </c>
    </row>
    <row r="131" s="13" customFormat="1">
      <c r="A131" s="13"/>
      <c r="B131" s="226"/>
      <c r="C131" s="227"/>
      <c r="D131" s="228" t="s">
        <v>119</v>
      </c>
      <c r="E131" s="229" t="s">
        <v>1</v>
      </c>
      <c r="F131" s="230" t="s">
        <v>128</v>
      </c>
      <c r="G131" s="227"/>
      <c r="H131" s="229" t="s">
        <v>1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119</v>
      </c>
      <c r="AU131" s="236" t="s">
        <v>83</v>
      </c>
      <c r="AV131" s="13" t="s">
        <v>81</v>
      </c>
      <c r="AW131" s="13" t="s">
        <v>30</v>
      </c>
      <c r="AX131" s="13" t="s">
        <v>73</v>
      </c>
      <c r="AY131" s="236" t="s">
        <v>110</v>
      </c>
    </row>
    <row r="132" s="13" customFormat="1">
      <c r="A132" s="13"/>
      <c r="B132" s="226"/>
      <c r="C132" s="227"/>
      <c r="D132" s="228" t="s">
        <v>119</v>
      </c>
      <c r="E132" s="229" t="s">
        <v>1</v>
      </c>
      <c r="F132" s="230" t="s">
        <v>123</v>
      </c>
      <c r="G132" s="227"/>
      <c r="H132" s="229" t="s">
        <v>1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119</v>
      </c>
      <c r="AU132" s="236" t="s">
        <v>83</v>
      </c>
      <c r="AV132" s="13" t="s">
        <v>81</v>
      </c>
      <c r="AW132" s="13" t="s">
        <v>30</v>
      </c>
      <c r="AX132" s="13" t="s">
        <v>73</v>
      </c>
      <c r="AY132" s="236" t="s">
        <v>110</v>
      </c>
    </row>
    <row r="133" s="14" customFormat="1">
      <c r="A133" s="14"/>
      <c r="B133" s="237"/>
      <c r="C133" s="238"/>
      <c r="D133" s="228" t="s">
        <v>119</v>
      </c>
      <c r="E133" s="239" t="s">
        <v>1</v>
      </c>
      <c r="F133" s="240" t="s">
        <v>81</v>
      </c>
      <c r="G133" s="238"/>
      <c r="H133" s="241">
        <v>1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119</v>
      </c>
      <c r="AU133" s="247" t="s">
        <v>83</v>
      </c>
      <c r="AV133" s="14" t="s">
        <v>83</v>
      </c>
      <c r="AW133" s="14" t="s">
        <v>30</v>
      </c>
      <c r="AX133" s="14" t="s">
        <v>81</v>
      </c>
      <c r="AY133" s="247" t="s">
        <v>110</v>
      </c>
    </row>
    <row r="134" s="2" customFormat="1" ht="16.5" customHeight="1">
      <c r="A134" s="37"/>
      <c r="B134" s="38"/>
      <c r="C134" s="213" t="s">
        <v>129</v>
      </c>
      <c r="D134" s="213" t="s">
        <v>113</v>
      </c>
      <c r="E134" s="214" t="s">
        <v>130</v>
      </c>
      <c r="F134" s="215" t="s">
        <v>131</v>
      </c>
      <c r="G134" s="216" t="s">
        <v>116</v>
      </c>
      <c r="H134" s="217">
        <v>2</v>
      </c>
      <c r="I134" s="218"/>
      <c r="J134" s="219">
        <f>ROUND(I134*H134,2)</f>
        <v>0</v>
      </c>
      <c r="K134" s="215" t="s">
        <v>1</v>
      </c>
      <c r="L134" s="43"/>
      <c r="M134" s="220" t="s">
        <v>1</v>
      </c>
      <c r="N134" s="221" t="s">
        <v>38</v>
      </c>
      <c r="O134" s="90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4" t="s">
        <v>117</v>
      </c>
      <c r="AT134" s="224" t="s">
        <v>113</v>
      </c>
      <c r="AU134" s="224" t="s">
        <v>83</v>
      </c>
      <c r="AY134" s="16" t="s">
        <v>110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6" t="s">
        <v>81</v>
      </c>
      <c r="BK134" s="225">
        <f>ROUND(I134*H134,2)</f>
        <v>0</v>
      </c>
      <c r="BL134" s="16" t="s">
        <v>117</v>
      </c>
      <c r="BM134" s="224" t="s">
        <v>132</v>
      </c>
    </row>
    <row r="135" s="13" customFormat="1">
      <c r="A135" s="13"/>
      <c r="B135" s="226"/>
      <c r="C135" s="227"/>
      <c r="D135" s="228" t="s">
        <v>119</v>
      </c>
      <c r="E135" s="229" t="s">
        <v>1</v>
      </c>
      <c r="F135" s="230" t="s">
        <v>133</v>
      </c>
      <c r="G135" s="227"/>
      <c r="H135" s="229" t="s">
        <v>1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119</v>
      </c>
      <c r="AU135" s="236" t="s">
        <v>83</v>
      </c>
      <c r="AV135" s="13" t="s">
        <v>81</v>
      </c>
      <c r="AW135" s="13" t="s">
        <v>30</v>
      </c>
      <c r="AX135" s="13" t="s">
        <v>73</v>
      </c>
      <c r="AY135" s="236" t="s">
        <v>110</v>
      </c>
    </row>
    <row r="136" s="13" customFormat="1">
      <c r="A136" s="13"/>
      <c r="B136" s="226"/>
      <c r="C136" s="227"/>
      <c r="D136" s="228" t="s">
        <v>119</v>
      </c>
      <c r="E136" s="229" t="s">
        <v>1</v>
      </c>
      <c r="F136" s="230" t="s">
        <v>134</v>
      </c>
      <c r="G136" s="227"/>
      <c r="H136" s="229" t="s">
        <v>1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119</v>
      </c>
      <c r="AU136" s="236" t="s">
        <v>83</v>
      </c>
      <c r="AV136" s="13" t="s">
        <v>81</v>
      </c>
      <c r="AW136" s="13" t="s">
        <v>30</v>
      </c>
      <c r="AX136" s="13" t="s">
        <v>73</v>
      </c>
      <c r="AY136" s="236" t="s">
        <v>110</v>
      </c>
    </row>
    <row r="137" s="13" customFormat="1">
      <c r="A137" s="13"/>
      <c r="B137" s="226"/>
      <c r="C137" s="227"/>
      <c r="D137" s="228" t="s">
        <v>119</v>
      </c>
      <c r="E137" s="229" t="s">
        <v>1</v>
      </c>
      <c r="F137" s="230" t="s">
        <v>135</v>
      </c>
      <c r="G137" s="227"/>
      <c r="H137" s="229" t="s">
        <v>1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119</v>
      </c>
      <c r="AU137" s="236" t="s">
        <v>83</v>
      </c>
      <c r="AV137" s="13" t="s">
        <v>81</v>
      </c>
      <c r="AW137" s="13" t="s">
        <v>30</v>
      </c>
      <c r="AX137" s="13" t="s">
        <v>73</v>
      </c>
      <c r="AY137" s="236" t="s">
        <v>110</v>
      </c>
    </row>
    <row r="138" s="13" customFormat="1">
      <c r="A138" s="13"/>
      <c r="B138" s="226"/>
      <c r="C138" s="227"/>
      <c r="D138" s="228" t="s">
        <v>119</v>
      </c>
      <c r="E138" s="229" t="s">
        <v>1</v>
      </c>
      <c r="F138" s="230" t="s">
        <v>136</v>
      </c>
      <c r="G138" s="227"/>
      <c r="H138" s="229" t="s">
        <v>1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119</v>
      </c>
      <c r="AU138" s="236" t="s">
        <v>83</v>
      </c>
      <c r="AV138" s="13" t="s">
        <v>81</v>
      </c>
      <c r="AW138" s="13" t="s">
        <v>30</v>
      </c>
      <c r="AX138" s="13" t="s">
        <v>73</v>
      </c>
      <c r="AY138" s="236" t="s">
        <v>110</v>
      </c>
    </row>
    <row r="139" s="13" customFormat="1">
      <c r="A139" s="13"/>
      <c r="B139" s="226"/>
      <c r="C139" s="227"/>
      <c r="D139" s="228" t="s">
        <v>119</v>
      </c>
      <c r="E139" s="229" t="s">
        <v>1</v>
      </c>
      <c r="F139" s="230" t="s">
        <v>137</v>
      </c>
      <c r="G139" s="227"/>
      <c r="H139" s="229" t="s">
        <v>1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119</v>
      </c>
      <c r="AU139" s="236" t="s">
        <v>83</v>
      </c>
      <c r="AV139" s="13" t="s">
        <v>81</v>
      </c>
      <c r="AW139" s="13" t="s">
        <v>30</v>
      </c>
      <c r="AX139" s="13" t="s">
        <v>73</v>
      </c>
      <c r="AY139" s="236" t="s">
        <v>110</v>
      </c>
    </row>
    <row r="140" s="13" customFormat="1">
      <c r="A140" s="13"/>
      <c r="B140" s="226"/>
      <c r="C140" s="227"/>
      <c r="D140" s="228" t="s">
        <v>119</v>
      </c>
      <c r="E140" s="229" t="s">
        <v>1</v>
      </c>
      <c r="F140" s="230" t="s">
        <v>138</v>
      </c>
      <c r="G140" s="227"/>
      <c r="H140" s="229" t="s">
        <v>1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119</v>
      </c>
      <c r="AU140" s="236" t="s">
        <v>83</v>
      </c>
      <c r="AV140" s="13" t="s">
        <v>81</v>
      </c>
      <c r="AW140" s="13" t="s">
        <v>30</v>
      </c>
      <c r="AX140" s="13" t="s">
        <v>73</v>
      </c>
      <c r="AY140" s="236" t="s">
        <v>110</v>
      </c>
    </row>
    <row r="141" s="14" customFormat="1">
      <c r="A141" s="14"/>
      <c r="B141" s="237"/>
      <c r="C141" s="238"/>
      <c r="D141" s="228" t="s">
        <v>119</v>
      </c>
      <c r="E141" s="239" t="s">
        <v>1</v>
      </c>
      <c r="F141" s="240" t="s">
        <v>83</v>
      </c>
      <c r="G141" s="238"/>
      <c r="H141" s="241">
        <v>2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119</v>
      </c>
      <c r="AU141" s="247" t="s">
        <v>83</v>
      </c>
      <c r="AV141" s="14" t="s">
        <v>83</v>
      </c>
      <c r="AW141" s="14" t="s">
        <v>30</v>
      </c>
      <c r="AX141" s="14" t="s">
        <v>81</v>
      </c>
      <c r="AY141" s="247" t="s">
        <v>110</v>
      </c>
    </row>
    <row r="142" s="2" customFormat="1" ht="16.5" customHeight="1">
      <c r="A142" s="37"/>
      <c r="B142" s="38"/>
      <c r="C142" s="213" t="s">
        <v>139</v>
      </c>
      <c r="D142" s="213" t="s">
        <v>113</v>
      </c>
      <c r="E142" s="214" t="s">
        <v>140</v>
      </c>
      <c r="F142" s="215" t="s">
        <v>141</v>
      </c>
      <c r="G142" s="216" t="s">
        <v>116</v>
      </c>
      <c r="H142" s="217">
        <v>1</v>
      </c>
      <c r="I142" s="218"/>
      <c r="J142" s="219">
        <f>ROUND(I142*H142,2)</f>
        <v>0</v>
      </c>
      <c r="K142" s="215" t="s">
        <v>1</v>
      </c>
      <c r="L142" s="43"/>
      <c r="M142" s="220" t="s">
        <v>1</v>
      </c>
      <c r="N142" s="221" t="s">
        <v>38</v>
      </c>
      <c r="O142" s="90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4" t="s">
        <v>117</v>
      </c>
      <c r="AT142" s="224" t="s">
        <v>113</v>
      </c>
      <c r="AU142" s="224" t="s">
        <v>83</v>
      </c>
      <c r="AY142" s="16" t="s">
        <v>110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6" t="s">
        <v>81</v>
      </c>
      <c r="BK142" s="225">
        <f>ROUND(I142*H142,2)</f>
        <v>0</v>
      </c>
      <c r="BL142" s="16" t="s">
        <v>117</v>
      </c>
      <c r="BM142" s="224" t="s">
        <v>142</v>
      </c>
    </row>
    <row r="143" s="13" customFormat="1">
      <c r="A143" s="13"/>
      <c r="B143" s="226"/>
      <c r="C143" s="227"/>
      <c r="D143" s="228" t="s">
        <v>119</v>
      </c>
      <c r="E143" s="229" t="s">
        <v>1</v>
      </c>
      <c r="F143" s="230" t="s">
        <v>143</v>
      </c>
      <c r="G143" s="227"/>
      <c r="H143" s="229" t="s">
        <v>1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119</v>
      </c>
      <c r="AU143" s="236" t="s">
        <v>83</v>
      </c>
      <c r="AV143" s="13" t="s">
        <v>81</v>
      </c>
      <c r="AW143" s="13" t="s">
        <v>30</v>
      </c>
      <c r="AX143" s="13" t="s">
        <v>73</v>
      </c>
      <c r="AY143" s="236" t="s">
        <v>110</v>
      </c>
    </row>
    <row r="144" s="13" customFormat="1">
      <c r="A144" s="13"/>
      <c r="B144" s="226"/>
      <c r="C144" s="227"/>
      <c r="D144" s="228" t="s">
        <v>119</v>
      </c>
      <c r="E144" s="229" t="s">
        <v>1</v>
      </c>
      <c r="F144" s="230" t="s">
        <v>144</v>
      </c>
      <c r="G144" s="227"/>
      <c r="H144" s="229" t="s">
        <v>1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119</v>
      </c>
      <c r="AU144" s="236" t="s">
        <v>83</v>
      </c>
      <c r="AV144" s="13" t="s">
        <v>81</v>
      </c>
      <c r="AW144" s="13" t="s">
        <v>30</v>
      </c>
      <c r="AX144" s="13" t="s">
        <v>73</v>
      </c>
      <c r="AY144" s="236" t="s">
        <v>110</v>
      </c>
    </row>
    <row r="145" s="13" customFormat="1">
      <c r="A145" s="13"/>
      <c r="B145" s="226"/>
      <c r="C145" s="227"/>
      <c r="D145" s="228" t="s">
        <v>119</v>
      </c>
      <c r="E145" s="229" t="s">
        <v>1</v>
      </c>
      <c r="F145" s="230" t="s">
        <v>145</v>
      </c>
      <c r="G145" s="227"/>
      <c r="H145" s="229" t="s">
        <v>1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119</v>
      </c>
      <c r="AU145" s="236" t="s">
        <v>83</v>
      </c>
      <c r="AV145" s="13" t="s">
        <v>81</v>
      </c>
      <c r="AW145" s="13" t="s">
        <v>30</v>
      </c>
      <c r="AX145" s="13" t="s">
        <v>73</v>
      </c>
      <c r="AY145" s="236" t="s">
        <v>110</v>
      </c>
    </row>
    <row r="146" s="13" customFormat="1">
      <c r="A146" s="13"/>
      <c r="B146" s="226"/>
      <c r="C146" s="227"/>
      <c r="D146" s="228" t="s">
        <v>119</v>
      </c>
      <c r="E146" s="229" t="s">
        <v>1</v>
      </c>
      <c r="F146" s="230" t="s">
        <v>146</v>
      </c>
      <c r="G146" s="227"/>
      <c r="H146" s="229" t="s">
        <v>1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119</v>
      </c>
      <c r="AU146" s="236" t="s">
        <v>83</v>
      </c>
      <c r="AV146" s="13" t="s">
        <v>81</v>
      </c>
      <c r="AW146" s="13" t="s">
        <v>30</v>
      </c>
      <c r="AX146" s="13" t="s">
        <v>73</v>
      </c>
      <c r="AY146" s="236" t="s">
        <v>110</v>
      </c>
    </row>
    <row r="147" s="13" customFormat="1">
      <c r="A147" s="13"/>
      <c r="B147" s="226"/>
      <c r="C147" s="227"/>
      <c r="D147" s="228" t="s">
        <v>119</v>
      </c>
      <c r="E147" s="229" t="s">
        <v>1</v>
      </c>
      <c r="F147" s="230" t="s">
        <v>147</v>
      </c>
      <c r="G147" s="227"/>
      <c r="H147" s="229" t="s">
        <v>1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119</v>
      </c>
      <c r="AU147" s="236" t="s">
        <v>83</v>
      </c>
      <c r="AV147" s="13" t="s">
        <v>81</v>
      </c>
      <c r="AW147" s="13" t="s">
        <v>30</v>
      </c>
      <c r="AX147" s="13" t="s">
        <v>73</v>
      </c>
      <c r="AY147" s="236" t="s">
        <v>110</v>
      </c>
    </row>
    <row r="148" s="13" customFormat="1">
      <c r="A148" s="13"/>
      <c r="B148" s="226"/>
      <c r="C148" s="227"/>
      <c r="D148" s="228" t="s">
        <v>119</v>
      </c>
      <c r="E148" s="229" t="s">
        <v>1</v>
      </c>
      <c r="F148" s="230" t="s">
        <v>148</v>
      </c>
      <c r="G148" s="227"/>
      <c r="H148" s="229" t="s">
        <v>1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119</v>
      </c>
      <c r="AU148" s="236" t="s">
        <v>83</v>
      </c>
      <c r="AV148" s="13" t="s">
        <v>81</v>
      </c>
      <c r="AW148" s="13" t="s">
        <v>30</v>
      </c>
      <c r="AX148" s="13" t="s">
        <v>73</v>
      </c>
      <c r="AY148" s="236" t="s">
        <v>110</v>
      </c>
    </row>
    <row r="149" s="13" customFormat="1">
      <c r="A149" s="13"/>
      <c r="B149" s="226"/>
      <c r="C149" s="227"/>
      <c r="D149" s="228" t="s">
        <v>119</v>
      </c>
      <c r="E149" s="229" t="s">
        <v>1</v>
      </c>
      <c r="F149" s="230" t="s">
        <v>137</v>
      </c>
      <c r="G149" s="227"/>
      <c r="H149" s="229" t="s">
        <v>1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119</v>
      </c>
      <c r="AU149" s="236" t="s">
        <v>83</v>
      </c>
      <c r="AV149" s="13" t="s">
        <v>81</v>
      </c>
      <c r="AW149" s="13" t="s">
        <v>30</v>
      </c>
      <c r="AX149" s="13" t="s">
        <v>73</v>
      </c>
      <c r="AY149" s="236" t="s">
        <v>110</v>
      </c>
    </row>
    <row r="150" s="13" customFormat="1">
      <c r="A150" s="13"/>
      <c r="B150" s="226"/>
      <c r="C150" s="227"/>
      <c r="D150" s="228" t="s">
        <v>119</v>
      </c>
      <c r="E150" s="229" t="s">
        <v>1</v>
      </c>
      <c r="F150" s="230" t="s">
        <v>149</v>
      </c>
      <c r="G150" s="227"/>
      <c r="H150" s="229" t="s">
        <v>1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119</v>
      </c>
      <c r="AU150" s="236" t="s">
        <v>83</v>
      </c>
      <c r="AV150" s="13" t="s">
        <v>81</v>
      </c>
      <c r="AW150" s="13" t="s">
        <v>30</v>
      </c>
      <c r="AX150" s="13" t="s">
        <v>73</v>
      </c>
      <c r="AY150" s="236" t="s">
        <v>110</v>
      </c>
    </row>
    <row r="151" s="14" customFormat="1">
      <c r="A151" s="14"/>
      <c r="B151" s="237"/>
      <c r="C151" s="238"/>
      <c r="D151" s="228" t="s">
        <v>119</v>
      </c>
      <c r="E151" s="239" t="s">
        <v>1</v>
      </c>
      <c r="F151" s="240" t="s">
        <v>81</v>
      </c>
      <c r="G151" s="238"/>
      <c r="H151" s="241">
        <v>1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119</v>
      </c>
      <c r="AU151" s="247" t="s">
        <v>83</v>
      </c>
      <c r="AV151" s="14" t="s">
        <v>83</v>
      </c>
      <c r="AW151" s="14" t="s">
        <v>30</v>
      </c>
      <c r="AX151" s="14" t="s">
        <v>81</v>
      </c>
      <c r="AY151" s="247" t="s">
        <v>110</v>
      </c>
    </row>
    <row r="152" s="2" customFormat="1" ht="16.5" customHeight="1">
      <c r="A152" s="37"/>
      <c r="B152" s="38"/>
      <c r="C152" s="213" t="s">
        <v>150</v>
      </c>
      <c r="D152" s="213" t="s">
        <v>113</v>
      </c>
      <c r="E152" s="214" t="s">
        <v>151</v>
      </c>
      <c r="F152" s="215" t="s">
        <v>152</v>
      </c>
      <c r="G152" s="216" t="s">
        <v>116</v>
      </c>
      <c r="H152" s="217">
        <v>1</v>
      </c>
      <c r="I152" s="218"/>
      <c r="J152" s="219">
        <f>ROUND(I152*H152,2)</f>
        <v>0</v>
      </c>
      <c r="K152" s="215" t="s">
        <v>1</v>
      </c>
      <c r="L152" s="43"/>
      <c r="M152" s="220" t="s">
        <v>1</v>
      </c>
      <c r="N152" s="221" t="s">
        <v>38</v>
      </c>
      <c r="O152" s="90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4" t="s">
        <v>117</v>
      </c>
      <c r="AT152" s="224" t="s">
        <v>113</v>
      </c>
      <c r="AU152" s="224" t="s">
        <v>83</v>
      </c>
      <c r="AY152" s="16" t="s">
        <v>110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6" t="s">
        <v>81</v>
      </c>
      <c r="BK152" s="225">
        <f>ROUND(I152*H152,2)</f>
        <v>0</v>
      </c>
      <c r="BL152" s="16" t="s">
        <v>117</v>
      </c>
      <c r="BM152" s="224" t="s">
        <v>153</v>
      </c>
    </row>
    <row r="153" s="13" customFormat="1">
      <c r="A153" s="13"/>
      <c r="B153" s="226"/>
      <c r="C153" s="227"/>
      <c r="D153" s="228" t="s">
        <v>119</v>
      </c>
      <c r="E153" s="229" t="s">
        <v>1</v>
      </c>
      <c r="F153" s="230" t="s">
        <v>154</v>
      </c>
      <c r="G153" s="227"/>
      <c r="H153" s="229" t="s">
        <v>1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119</v>
      </c>
      <c r="AU153" s="236" t="s">
        <v>83</v>
      </c>
      <c r="AV153" s="13" t="s">
        <v>81</v>
      </c>
      <c r="AW153" s="13" t="s">
        <v>30</v>
      </c>
      <c r="AX153" s="13" t="s">
        <v>73</v>
      </c>
      <c r="AY153" s="236" t="s">
        <v>110</v>
      </c>
    </row>
    <row r="154" s="13" customFormat="1">
      <c r="A154" s="13"/>
      <c r="B154" s="226"/>
      <c r="C154" s="227"/>
      <c r="D154" s="228" t="s">
        <v>119</v>
      </c>
      <c r="E154" s="229" t="s">
        <v>1</v>
      </c>
      <c r="F154" s="230" t="s">
        <v>155</v>
      </c>
      <c r="G154" s="227"/>
      <c r="H154" s="229" t="s">
        <v>1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119</v>
      </c>
      <c r="AU154" s="236" t="s">
        <v>83</v>
      </c>
      <c r="AV154" s="13" t="s">
        <v>81</v>
      </c>
      <c r="AW154" s="13" t="s">
        <v>30</v>
      </c>
      <c r="AX154" s="13" t="s">
        <v>73</v>
      </c>
      <c r="AY154" s="236" t="s">
        <v>110</v>
      </c>
    </row>
    <row r="155" s="13" customFormat="1">
      <c r="A155" s="13"/>
      <c r="B155" s="226"/>
      <c r="C155" s="227"/>
      <c r="D155" s="228" t="s">
        <v>119</v>
      </c>
      <c r="E155" s="229" t="s">
        <v>1</v>
      </c>
      <c r="F155" s="230" t="s">
        <v>156</v>
      </c>
      <c r="G155" s="227"/>
      <c r="H155" s="229" t="s">
        <v>1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119</v>
      </c>
      <c r="AU155" s="236" t="s">
        <v>83</v>
      </c>
      <c r="AV155" s="13" t="s">
        <v>81</v>
      </c>
      <c r="AW155" s="13" t="s">
        <v>30</v>
      </c>
      <c r="AX155" s="13" t="s">
        <v>73</v>
      </c>
      <c r="AY155" s="236" t="s">
        <v>110</v>
      </c>
    </row>
    <row r="156" s="13" customFormat="1">
      <c r="A156" s="13"/>
      <c r="B156" s="226"/>
      <c r="C156" s="227"/>
      <c r="D156" s="228" t="s">
        <v>119</v>
      </c>
      <c r="E156" s="229" t="s">
        <v>1</v>
      </c>
      <c r="F156" s="230" t="s">
        <v>157</v>
      </c>
      <c r="G156" s="227"/>
      <c r="H156" s="229" t="s">
        <v>1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119</v>
      </c>
      <c r="AU156" s="236" t="s">
        <v>83</v>
      </c>
      <c r="AV156" s="13" t="s">
        <v>81</v>
      </c>
      <c r="AW156" s="13" t="s">
        <v>30</v>
      </c>
      <c r="AX156" s="13" t="s">
        <v>73</v>
      </c>
      <c r="AY156" s="236" t="s">
        <v>110</v>
      </c>
    </row>
    <row r="157" s="13" customFormat="1">
      <c r="A157" s="13"/>
      <c r="B157" s="226"/>
      <c r="C157" s="227"/>
      <c r="D157" s="228" t="s">
        <v>119</v>
      </c>
      <c r="E157" s="229" t="s">
        <v>1</v>
      </c>
      <c r="F157" s="230" t="s">
        <v>158</v>
      </c>
      <c r="G157" s="227"/>
      <c r="H157" s="229" t="s">
        <v>1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119</v>
      </c>
      <c r="AU157" s="236" t="s">
        <v>83</v>
      </c>
      <c r="AV157" s="13" t="s">
        <v>81</v>
      </c>
      <c r="AW157" s="13" t="s">
        <v>30</v>
      </c>
      <c r="AX157" s="13" t="s">
        <v>73</v>
      </c>
      <c r="AY157" s="236" t="s">
        <v>110</v>
      </c>
    </row>
    <row r="158" s="13" customFormat="1">
      <c r="A158" s="13"/>
      <c r="B158" s="226"/>
      <c r="C158" s="227"/>
      <c r="D158" s="228" t="s">
        <v>119</v>
      </c>
      <c r="E158" s="229" t="s">
        <v>1</v>
      </c>
      <c r="F158" s="230" t="s">
        <v>137</v>
      </c>
      <c r="G158" s="227"/>
      <c r="H158" s="229" t="s">
        <v>1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119</v>
      </c>
      <c r="AU158" s="236" t="s">
        <v>83</v>
      </c>
      <c r="AV158" s="13" t="s">
        <v>81</v>
      </c>
      <c r="AW158" s="13" t="s">
        <v>30</v>
      </c>
      <c r="AX158" s="13" t="s">
        <v>73</v>
      </c>
      <c r="AY158" s="236" t="s">
        <v>110</v>
      </c>
    </row>
    <row r="159" s="13" customFormat="1">
      <c r="A159" s="13"/>
      <c r="B159" s="226"/>
      <c r="C159" s="227"/>
      <c r="D159" s="228" t="s">
        <v>119</v>
      </c>
      <c r="E159" s="229" t="s">
        <v>1</v>
      </c>
      <c r="F159" s="230" t="s">
        <v>159</v>
      </c>
      <c r="G159" s="227"/>
      <c r="H159" s="229" t="s">
        <v>1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119</v>
      </c>
      <c r="AU159" s="236" t="s">
        <v>83</v>
      </c>
      <c r="AV159" s="13" t="s">
        <v>81</v>
      </c>
      <c r="AW159" s="13" t="s">
        <v>30</v>
      </c>
      <c r="AX159" s="13" t="s">
        <v>73</v>
      </c>
      <c r="AY159" s="236" t="s">
        <v>110</v>
      </c>
    </row>
    <row r="160" s="14" customFormat="1">
      <c r="A160" s="14"/>
      <c r="B160" s="237"/>
      <c r="C160" s="238"/>
      <c r="D160" s="228" t="s">
        <v>119</v>
      </c>
      <c r="E160" s="239" t="s">
        <v>1</v>
      </c>
      <c r="F160" s="240" t="s">
        <v>81</v>
      </c>
      <c r="G160" s="238"/>
      <c r="H160" s="241">
        <v>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119</v>
      </c>
      <c r="AU160" s="247" t="s">
        <v>83</v>
      </c>
      <c r="AV160" s="14" t="s">
        <v>83</v>
      </c>
      <c r="AW160" s="14" t="s">
        <v>30</v>
      </c>
      <c r="AX160" s="14" t="s">
        <v>81</v>
      </c>
      <c r="AY160" s="247" t="s">
        <v>110</v>
      </c>
    </row>
    <row r="161" s="2" customFormat="1" ht="16.5" customHeight="1">
      <c r="A161" s="37"/>
      <c r="B161" s="38"/>
      <c r="C161" s="213" t="s">
        <v>160</v>
      </c>
      <c r="D161" s="213" t="s">
        <v>113</v>
      </c>
      <c r="E161" s="214" t="s">
        <v>161</v>
      </c>
      <c r="F161" s="215" t="s">
        <v>162</v>
      </c>
      <c r="G161" s="216" t="s">
        <v>116</v>
      </c>
      <c r="H161" s="217">
        <v>2</v>
      </c>
      <c r="I161" s="218"/>
      <c r="J161" s="219">
        <f>ROUND(I161*H161,2)</f>
        <v>0</v>
      </c>
      <c r="K161" s="215" t="s">
        <v>1</v>
      </c>
      <c r="L161" s="43"/>
      <c r="M161" s="220" t="s">
        <v>1</v>
      </c>
      <c r="N161" s="221" t="s">
        <v>38</v>
      </c>
      <c r="O161" s="90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4" t="s">
        <v>117</v>
      </c>
      <c r="AT161" s="224" t="s">
        <v>113</v>
      </c>
      <c r="AU161" s="224" t="s">
        <v>83</v>
      </c>
      <c r="AY161" s="16" t="s">
        <v>110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6" t="s">
        <v>81</v>
      </c>
      <c r="BK161" s="225">
        <f>ROUND(I161*H161,2)</f>
        <v>0</v>
      </c>
      <c r="BL161" s="16" t="s">
        <v>117</v>
      </c>
      <c r="BM161" s="224" t="s">
        <v>163</v>
      </c>
    </row>
    <row r="162" s="13" customFormat="1">
      <c r="A162" s="13"/>
      <c r="B162" s="226"/>
      <c r="C162" s="227"/>
      <c r="D162" s="228" t="s">
        <v>119</v>
      </c>
      <c r="E162" s="229" t="s">
        <v>1</v>
      </c>
      <c r="F162" s="230" t="s">
        <v>164</v>
      </c>
      <c r="G162" s="227"/>
      <c r="H162" s="229" t="s">
        <v>1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119</v>
      </c>
      <c r="AU162" s="236" t="s">
        <v>83</v>
      </c>
      <c r="AV162" s="13" t="s">
        <v>81</v>
      </c>
      <c r="AW162" s="13" t="s">
        <v>30</v>
      </c>
      <c r="AX162" s="13" t="s">
        <v>73</v>
      </c>
      <c r="AY162" s="236" t="s">
        <v>110</v>
      </c>
    </row>
    <row r="163" s="13" customFormat="1">
      <c r="A163" s="13"/>
      <c r="B163" s="226"/>
      <c r="C163" s="227"/>
      <c r="D163" s="228" t="s">
        <v>119</v>
      </c>
      <c r="E163" s="229" t="s">
        <v>1</v>
      </c>
      <c r="F163" s="230" t="s">
        <v>165</v>
      </c>
      <c r="G163" s="227"/>
      <c r="H163" s="229" t="s">
        <v>1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119</v>
      </c>
      <c r="AU163" s="236" t="s">
        <v>83</v>
      </c>
      <c r="AV163" s="13" t="s">
        <v>81</v>
      </c>
      <c r="AW163" s="13" t="s">
        <v>30</v>
      </c>
      <c r="AX163" s="13" t="s">
        <v>73</v>
      </c>
      <c r="AY163" s="236" t="s">
        <v>110</v>
      </c>
    </row>
    <row r="164" s="13" customFormat="1">
      <c r="A164" s="13"/>
      <c r="B164" s="226"/>
      <c r="C164" s="227"/>
      <c r="D164" s="228" t="s">
        <v>119</v>
      </c>
      <c r="E164" s="229" t="s">
        <v>1</v>
      </c>
      <c r="F164" s="230" t="s">
        <v>166</v>
      </c>
      <c r="G164" s="227"/>
      <c r="H164" s="229" t="s">
        <v>1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119</v>
      </c>
      <c r="AU164" s="236" t="s">
        <v>83</v>
      </c>
      <c r="AV164" s="13" t="s">
        <v>81</v>
      </c>
      <c r="AW164" s="13" t="s">
        <v>30</v>
      </c>
      <c r="AX164" s="13" t="s">
        <v>73</v>
      </c>
      <c r="AY164" s="236" t="s">
        <v>110</v>
      </c>
    </row>
    <row r="165" s="14" customFormat="1">
      <c r="A165" s="14"/>
      <c r="B165" s="237"/>
      <c r="C165" s="238"/>
      <c r="D165" s="228" t="s">
        <v>119</v>
      </c>
      <c r="E165" s="239" t="s">
        <v>1</v>
      </c>
      <c r="F165" s="240" t="s">
        <v>83</v>
      </c>
      <c r="G165" s="238"/>
      <c r="H165" s="241">
        <v>2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119</v>
      </c>
      <c r="AU165" s="247" t="s">
        <v>83</v>
      </c>
      <c r="AV165" s="14" t="s">
        <v>83</v>
      </c>
      <c r="AW165" s="14" t="s">
        <v>30</v>
      </c>
      <c r="AX165" s="14" t="s">
        <v>81</v>
      </c>
      <c r="AY165" s="247" t="s">
        <v>110</v>
      </c>
    </row>
    <row r="166" s="2" customFormat="1" ht="16.5" customHeight="1">
      <c r="A166" s="37"/>
      <c r="B166" s="38"/>
      <c r="C166" s="213" t="s">
        <v>167</v>
      </c>
      <c r="D166" s="213" t="s">
        <v>113</v>
      </c>
      <c r="E166" s="214" t="s">
        <v>168</v>
      </c>
      <c r="F166" s="215" t="s">
        <v>169</v>
      </c>
      <c r="G166" s="216" t="s">
        <v>116</v>
      </c>
      <c r="H166" s="217">
        <v>1</v>
      </c>
      <c r="I166" s="218"/>
      <c r="J166" s="219">
        <f>ROUND(I166*H166,2)</f>
        <v>0</v>
      </c>
      <c r="K166" s="215" t="s">
        <v>1</v>
      </c>
      <c r="L166" s="43"/>
      <c r="M166" s="220" t="s">
        <v>1</v>
      </c>
      <c r="N166" s="221" t="s">
        <v>38</v>
      </c>
      <c r="O166" s="90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4" t="s">
        <v>117</v>
      </c>
      <c r="AT166" s="224" t="s">
        <v>113</v>
      </c>
      <c r="AU166" s="224" t="s">
        <v>83</v>
      </c>
      <c r="AY166" s="16" t="s">
        <v>110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6" t="s">
        <v>81</v>
      </c>
      <c r="BK166" s="225">
        <f>ROUND(I166*H166,2)</f>
        <v>0</v>
      </c>
      <c r="BL166" s="16" t="s">
        <v>117</v>
      </c>
      <c r="BM166" s="224" t="s">
        <v>170</v>
      </c>
    </row>
    <row r="167" s="13" customFormat="1">
      <c r="A167" s="13"/>
      <c r="B167" s="226"/>
      <c r="C167" s="227"/>
      <c r="D167" s="228" t="s">
        <v>119</v>
      </c>
      <c r="E167" s="229" t="s">
        <v>1</v>
      </c>
      <c r="F167" s="230" t="s">
        <v>171</v>
      </c>
      <c r="G167" s="227"/>
      <c r="H167" s="229" t="s">
        <v>1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119</v>
      </c>
      <c r="AU167" s="236" t="s">
        <v>83</v>
      </c>
      <c r="AV167" s="13" t="s">
        <v>81</v>
      </c>
      <c r="AW167" s="13" t="s">
        <v>30</v>
      </c>
      <c r="AX167" s="13" t="s">
        <v>73</v>
      </c>
      <c r="AY167" s="236" t="s">
        <v>110</v>
      </c>
    </row>
    <row r="168" s="13" customFormat="1">
      <c r="A168" s="13"/>
      <c r="B168" s="226"/>
      <c r="C168" s="227"/>
      <c r="D168" s="228" t="s">
        <v>119</v>
      </c>
      <c r="E168" s="229" t="s">
        <v>1</v>
      </c>
      <c r="F168" s="230" t="s">
        <v>172</v>
      </c>
      <c r="G168" s="227"/>
      <c r="H168" s="229" t="s">
        <v>1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119</v>
      </c>
      <c r="AU168" s="236" t="s">
        <v>83</v>
      </c>
      <c r="AV168" s="13" t="s">
        <v>81</v>
      </c>
      <c r="AW168" s="13" t="s">
        <v>30</v>
      </c>
      <c r="AX168" s="13" t="s">
        <v>73</v>
      </c>
      <c r="AY168" s="236" t="s">
        <v>110</v>
      </c>
    </row>
    <row r="169" s="13" customFormat="1">
      <c r="A169" s="13"/>
      <c r="B169" s="226"/>
      <c r="C169" s="227"/>
      <c r="D169" s="228" t="s">
        <v>119</v>
      </c>
      <c r="E169" s="229" t="s">
        <v>1</v>
      </c>
      <c r="F169" s="230" t="s">
        <v>173</v>
      </c>
      <c r="G169" s="227"/>
      <c r="H169" s="229" t="s">
        <v>1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119</v>
      </c>
      <c r="AU169" s="236" t="s">
        <v>83</v>
      </c>
      <c r="AV169" s="13" t="s">
        <v>81</v>
      </c>
      <c r="AW169" s="13" t="s">
        <v>30</v>
      </c>
      <c r="AX169" s="13" t="s">
        <v>73</v>
      </c>
      <c r="AY169" s="236" t="s">
        <v>110</v>
      </c>
    </row>
    <row r="170" s="13" customFormat="1">
      <c r="A170" s="13"/>
      <c r="B170" s="226"/>
      <c r="C170" s="227"/>
      <c r="D170" s="228" t="s">
        <v>119</v>
      </c>
      <c r="E170" s="229" t="s">
        <v>1</v>
      </c>
      <c r="F170" s="230" t="s">
        <v>174</v>
      </c>
      <c r="G170" s="227"/>
      <c r="H170" s="229" t="s">
        <v>1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119</v>
      </c>
      <c r="AU170" s="236" t="s">
        <v>83</v>
      </c>
      <c r="AV170" s="13" t="s">
        <v>81</v>
      </c>
      <c r="AW170" s="13" t="s">
        <v>30</v>
      </c>
      <c r="AX170" s="13" t="s">
        <v>73</v>
      </c>
      <c r="AY170" s="236" t="s">
        <v>110</v>
      </c>
    </row>
    <row r="171" s="13" customFormat="1">
      <c r="A171" s="13"/>
      <c r="B171" s="226"/>
      <c r="C171" s="227"/>
      <c r="D171" s="228" t="s">
        <v>119</v>
      </c>
      <c r="E171" s="229" t="s">
        <v>1</v>
      </c>
      <c r="F171" s="230" t="s">
        <v>175</v>
      </c>
      <c r="G171" s="227"/>
      <c r="H171" s="229" t="s">
        <v>1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119</v>
      </c>
      <c r="AU171" s="236" t="s">
        <v>83</v>
      </c>
      <c r="AV171" s="13" t="s">
        <v>81</v>
      </c>
      <c r="AW171" s="13" t="s">
        <v>30</v>
      </c>
      <c r="AX171" s="13" t="s">
        <v>73</v>
      </c>
      <c r="AY171" s="236" t="s">
        <v>110</v>
      </c>
    </row>
    <row r="172" s="14" customFormat="1">
      <c r="A172" s="14"/>
      <c r="B172" s="237"/>
      <c r="C172" s="238"/>
      <c r="D172" s="228" t="s">
        <v>119</v>
      </c>
      <c r="E172" s="239" t="s">
        <v>1</v>
      </c>
      <c r="F172" s="240" t="s">
        <v>81</v>
      </c>
      <c r="G172" s="238"/>
      <c r="H172" s="241">
        <v>1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119</v>
      </c>
      <c r="AU172" s="247" t="s">
        <v>83</v>
      </c>
      <c r="AV172" s="14" t="s">
        <v>83</v>
      </c>
      <c r="AW172" s="14" t="s">
        <v>30</v>
      </c>
      <c r="AX172" s="14" t="s">
        <v>81</v>
      </c>
      <c r="AY172" s="247" t="s">
        <v>110</v>
      </c>
    </row>
    <row r="173" s="2" customFormat="1" ht="16.5" customHeight="1">
      <c r="A173" s="37"/>
      <c r="B173" s="38"/>
      <c r="C173" s="213" t="s">
        <v>176</v>
      </c>
      <c r="D173" s="213" t="s">
        <v>113</v>
      </c>
      <c r="E173" s="214" t="s">
        <v>177</v>
      </c>
      <c r="F173" s="215" t="s">
        <v>178</v>
      </c>
      <c r="G173" s="216" t="s">
        <v>116</v>
      </c>
      <c r="H173" s="217">
        <v>1</v>
      </c>
      <c r="I173" s="218"/>
      <c r="J173" s="219">
        <f>ROUND(I173*H173,2)</f>
        <v>0</v>
      </c>
      <c r="K173" s="215" t="s">
        <v>1</v>
      </c>
      <c r="L173" s="43"/>
      <c r="M173" s="220" t="s">
        <v>1</v>
      </c>
      <c r="N173" s="221" t="s">
        <v>38</v>
      </c>
      <c r="O173" s="90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4" t="s">
        <v>117</v>
      </c>
      <c r="AT173" s="224" t="s">
        <v>113</v>
      </c>
      <c r="AU173" s="224" t="s">
        <v>83</v>
      </c>
      <c r="AY173" s="16" t="s">
        <v>110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6" t="s">
        <v>81</v>
      </c>
      <c r="BK173" s="225">
        <f>ROUND(I173*H173,2)</f>
        <v>0</v>
      </c>
      <c r="BL173" s="16" t="s">
        <v>117</v>
      </c>
      <c r="BM173" s="224" t="s">
        <v>179</v>
      </c>
    </row>
    <row r="174" s="13" customFormat="1">
      <c r="A174" s="13"/>
      <c r="B174" s="226"/>
      <c r="C174" s="227"/>
      <c r="D174" s="228" t="s">
        <v>119</v>
      </c>
      <c r="E174" s="229" t="s">
        <v>1</v>
      </c>
      <c r="F174" s="230" t="s">
        <v>180</v>
      </c>
      <c r="G174" s="227"/>
      <c r="H174" s="229" t="s">
        <v>1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119</v>
      </c>
      <c r="AU174" s="236" t="s">
        <v>83</v>
      </c>
      <c r="AV174" s="13" t="s">
        <v>81</v>
      </c>
      <c r="AW174" s="13" t="s">
        <v>30</v>
      </c>
      <c r="AX174" s="13" t="s">
        <v>73</v>
      </c>
      <c r="AY174" s="236" t="s">
        <v>110</v>
      </c>
    </row>
    <row r="175" s="13" customFormat="1">
      <c r="A175" s="13"/>
      <c r="B175" s="226"/>
      <c r="C175" s="227"/>
      <c r="D175" s="228" t="s">
        <v>119</v>
      </c>
      <c r="E175" s="229" t="s">
        <v>1</v>
      </c>
      <c r="F175" s="230" t="s">
        <v>172</v>
      </c>
      <c r="G175" s="227"/>
      <c r="H175" s="229" t="s">
        <v>1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119</v>
      </c>
      <c r="AU175" s="236" t="s">
        <v>83</v>
      </c>
      <c r="AV175" s="13" t="s">
        <v>81</v>
      </c>
      <c r="AW175" s="13" t="s">
        <v>30</v>
      </c>
      <c r="AX175" s="13" t="s">
        <v>73</v>
      </c>
      <c r="AY175" s="236" t="s">
        <v>110</v>
      </c>
    </row>
    <row r="176" s="13" customFormat="1">
      <c r="A176" s="13"/>
      <c r="B176" s="226"/>
      <c r="C176" s="227"/>
      <c r="D176" s="228" t="s">
        <v>119</v>
      </c>
      <c r="E176" s="229" t="s">
        <v>1</v>
      </c>
      <c r="F176" s="230" t="s">
        <v>173</v>
      </c>
      <c r="G176" s="227"/>
      <c r="H176" s="229" t="s">
        <v>1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119</v>
      </c>
      <c r="AU176" s="236" t="s">
        <v>83</v>
      </c>
      <c r="AV176" s="13" t="s">
        <v>81</v>
      </c>
      <c r="AW176" s="13" t="s">
        <v>30</v>
      </c>
      <c r="AX176" s="13" t="s">
        <v>73</v>
      </c>
      <c r="AY176" s="236" t="s">
        <v>110</v>
      </c>
    </row>
    <row r="177" s="13" customFormat="1">
      <c r="A177" s="13"/>
      <c r="B177" s="226"/>
      <c r="C177" s="227"/>
      <c r="D177" s="228" t="s">
        <v>119</v>
      </c>
      <c r="E177" s="229" t="s">
        <v>1</v>
      </c>
      <c r="F177" s="230" t="s">
        <v>181</v>
      </c>
      <c r="G177" s="227"/>
      <c r="H177" s="229" t="s">
        <v>1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119</v>
      </c>
      <c r="AU177" s="236" t="s">
        <v>83</v>
      </c>
      <c r="AV177" s="13" t="s">
        <v>81</v>
      </c>
      <c r="AW177" s="13" t="s">
        <v>30</v>
      </c>
      <c r="AX177" s="13" t="s">
        <v>73</v>
      </c>
      <c r="AY177" s="236" t="s">
        <v>110</v>
      </c>
    </row>
    <row r="178" s="13" customFormat="1">
      <c r="A178" s="13"/>
      <c r="B178" s="226"/>
      <c r="C178" s="227"/>
      <c r="D178" s="228" t="s">
        <v>119</v>
      </c>
      <c r="E178" s="229" t="s">
        <v>1</v>
      </c>
      <c r="F178" s="230" t="s">
        <v>182</v>
      </c>
      <c r="G178" s="227"/>
      <c r="H178" s="229" t="s">
        <v>1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119</v>
      </c>
      <c r="AU178" s="236" t="s">
        <v>83</v>
      </c>
      <c r="AV178" s="13" t="s">
        <v>81</v>
      </c>
      <c r="AW178" s="13" t="s">
        <v>30</v>
      </c>
      <c r="AX178" s="13" t="s">
        <v>73</v>
      </c>
      <c r="AY178" s="236" t="s">
        <v>110</v>
      </c>
    </row>
    <row r="179" s="14" customFormat="1">
      <c r="A179" s="14"/>
      <c r="B179" s="237"/>
      <c r="C179" s="238"/>
      <c r="D179" s="228" t="s">
        <v>119</v>
      </c>
      <c r="E179" s="239" t="s">
        <v>1</v>
      </c>
      <c r="F179" s="240" t="s">
        <v>81</v>
      </c>
      <c r="G179" s="238"/>
      <c r="H179" s="241">
        <v>1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119</v>
      </c>
      <c r="AU179" s="247" t="s">
        <v>83</v>
      </c>
      <c r="AV179" s="14" t="s">
        <v>83</v>
      </c>
      <c r="AW179" s="14" t="s">
        <v>30</v>
      </c>
      <c r="AX179" s="14" t="s">
        <v>81</v>
      </c>
      <c r="AY179" s="247" t="s">
        <v>110</v>
      </c>
    </row>
    <row r="180" s="2" customFormat="1" ht="16.5" customHeight="1">
      <c r="A180" s="37"/>
      <c r="B180" s="38"/>
      <c r="C180" s="213" t="s">
        <v>183</v>
      </c>
      <c r="D180" s="213" t="s">
        <v>113</v>
      </c>
      <c r="E180" s="214" t="s">
        <v>184</v>
      </c>
      <c r="F180" s="215" t="s">
        <v>185</v>
      </c>
      <c r="G180" s="216" t="s">
        <v>116</v>
      </c>
      <c r="H180" s="217">
        <v>1</v>
      </c>
      <c r="I180" s="218"/>
      <c r="J180" s="219">
        <f>ROUND(I180*H180,2)</f>
        <v>0</v>
      </c>
      <c r="K180" s="215" t="s">
        <v>1</v>
      </c>
      <c r="L180" s="43"/>
      <c r="M180" s="220" t="s">
        <v>1</v>
      </c>
      <c r="N180" s="221" t="s">
        <v>38</v>
      </c>
      <c r="O180" s="90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4" t="s">
        <v>117</v>
      </c>
      <c r="AT180" s="224" t="s">
        <v>113</v>
      </c>
      <c r="AU180" s="224" t="s">
        <v>83</v>
      </c>
      <c r="AY180" s="16" t="s">
        <v>110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6" t="s">
        <v>81</v>
      </c>
      <c r="BK180" s="225">
        <f>ROUND(I180*H180,2)</f>
        <v>0</v>
      </c>
      <c r="BL180" s="16" t="s">
        <v>117</v>
      </c>
      <c r="BM180" s="224" t="s">
        <v>186</v>
      </c>
    </row>
    <row r="181" s="13" customFormat="1">
      <c r="A181" s="13"/>
      <c r="B181" s="226"/>
      <c r="C181" s="227"/>
      <c r="D181" s="228" t="s">
        <v>119</v>
      </c>
      <c r="E181" s="229" t="s">
        <v>1</v>
      </c>
      <c r="F181" s="230" t="s">
        <v>187</v>
      </c>
      <c r="G181" s="227"/>
      <c r="H181" s="229" t="s">
        <v>1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119</v>
      </c>
      <c r="AU181" s="236" t="s">
        <v>83</v>
      </c>
      <c r="AV181" s="13" t="s">
        <v>81</v>
      </c>
      <c r="AW181" s="13" t="s">
        <v>30</v>
      </c>
      <c r="AX181" s="13" t="s">
        <v>73</v>
      </c>
      <c r="AY181" s="236" t="s">
        <v>110</v>
      </c>
    </row>
    <row r="182" s="13" customFormat="1">
      <c r="A182" s="13"/>
      <c r="B182" s="226"/>
      <c r="C182" s="227"/>
      <c r="D182" s="228" t="s">
        <v>119</v>
      </c>
      <c r="E182" s="229" t="s">
        <v>1</v>
      </c>
      <c r="F182" s="230" t="s">
        <v>188</v>
      </c>
      <c r="G182" s="227"/>
      <c r="H182" s="229" t="s">
        <v>1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119</v>
      </c>
      <c r="AU182" s="236" t="s">
        <v>83</v>
      </c>
      <c r="AV182" s="13" t="s">
        <v>81</v>
      </c>
      <c r="AW182" s="13" t="s">
        <v>30</v>
      </c>
      <c r="AX182" s="13" t="s">
        <v>73</v>
      </c>
      <c r="AY182" s="236" t="s">
        <v>110</v>
      </c>
    </row>
    <row r="183" s="13" customFormat="1">
      <c r="A183" s="13"/>
      <c r="B183" s="226"/>
      <c r="C183" s="227"/>
      <c r="D183" s="228" t="s">
        <v>119</v>
      </c>
      <c r="E183" s="229" t="s">
        <v>1</v>
      </c>
      <c r="F183" s="230" t="s">
        <v>189</v>
      </c>
      <c r="G183" s="227"/>
      <c r="H183" s="229" t="s">
        <v>1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119</v>
      </c>
      <c r="AU183" s="236" t="s">
        <v>83</v>
      </c>
      <c r="AV183" s="13" t="s">
        <v>81</v>
      </c>
      <c r="AW183" s="13" t="s">
        <v>30</v>
      </c>
      <c r="AX183" s="13" t="s">
        <v>73</v>
      </c>
      <c r="AY183" s="236" t="s">
        <v>110</v>
      </c>
    </row>
    <row r="184" s="13" customFormat="1">
      <c r="A184" s="13"/>
      <c r="B184" s="226"/>
      <c r="C184" s="227"/>
      <c r="D184" s="228" t="s">
        <v>119</v>
      </c>
      <c r="E184" s="229" t="s">
        <v>1</v>
      </c>
      <c r="F184" s="230" t="s">
        <v>190</v>
      </c>
      <c r="G184" s="227"/>
      <c r="H184" s="229" t="s">
        <v>1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119</v>
      </c>
      <c r="AU184" s="236" t="s">
        <v>83</v>
      </c>
      <c r="AV184" s="13" t="s">
        <v>81</v>
      </c>
      <c r="AW184" s="13" t="s">
        <v>30</v>
      </c>
      <c r="AX184" s="13" t="s">
        <v>73</v>
      </c>
      <c r="AY184" s="236" t="s">
        <v>110</v>
      </c>
    </row>
    <row r="185" s="13" customFormat="1">
      <c r="A185" s="13"/>
      <c r="B185" s="226"/>
      <c r="C185" s="227"/>
      <c r="D185" s="228" t="s">
        <v>119</v>
      </c>
      <c r="E185" s="229" t="s">
        <v>1</v>
      </c>
      <c r="F185" s="230" t="s">
        <v>191</v>
      </c>
      <c r="G185" s="227"/>
      <c r="H185" s="229" t="s">
        <v>1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119</v>
      </c>
      <c r="AU185" s="236" t="s">
        <v>83</v>
      </c>
      <c r="AV185" s="13" t="s">
        <v>81</v>
      </c>
      <c r="AW185" s="13" t="s">
        <v>30</v>
      </c>
      <c r="AX185" s="13" t="s">
        <v>73</v>
      </c>
      <c r="AY185" s="236" t="s">
        <v>110</v>
      </c>
    </row>
    <row r="186" s="14" customFormat="1">
      <c r="A186" s="14"/>
      <c r="B186" s="237"/>
      <c r="C186" s="238"/>
      <c r="D186" s="228" t="s">
        <v>119</v>
      </c>
      <c r="E186" s="239" t="s">
        <v>1</v>
      </c>
      <c r="F186" s="240" t="s">
        <v>81</v>
      </c>
      <c r="G186" s="238"/>
      <c r="H186" s="241">
        <v>1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119</v>
      </c>
      <c r="AU186" s="247" t="s">
        <v>83</v>
      </c>
      <c r="AV186" s="14" t="s">
        <v>83</v>
      </c>
      <c r="AW186" s="14" t="s">
        <v>30</v>
      </c>
      <c r="AX186" s="14" t="s">
        <v>81</v>
      </c>
      <c r="AY186" s="247" t="s">
        <v>110</v>
      </c>
    </row>
    <row r="187" s="12" customFormat="1" ht="22.8" customHeight="1">
      <c r="A187" s="12"/>
      <c r="B187" s="197"/>
      <c r="C187" s="198"/>
      <c r="D187" s="199" t="s">
        <v>72</v>
      </c>
      <c r="E187" s="211" t="s">
        <v>192</v>
      </c>
      <c r="F187" s="211" t="s">
        <v>193</v>
      </c>
      <c r="G187" s="198"/>
      <c r="H187" s="198"/>
      <c r="I187" s="201"/>
      <c r="J187" s="212">
        <f>BK187</f>
        <v>0</v>
      </c>
      <c r="K187" s="198"/>
      <c r="L187" s="203"/>
      <c r="M187" s="204"/>
      <c r="N187" s="205"/>
      <c r="O187" s="205"/>
      <c r="P187" s="206">
        <f>SUM(P188:P233)</f>
        <v>0</v>
      </c>
      <c r="Q187" s="205"/>
      <c r="R187" s="206">
        <f>SUM(R188:R233)</f>
        <v>0</v>
      </c>
      <c r="S187" s="205"/>
      <c r="T187" s="207">
        <f>SUM(T188:T233)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8" t="s">
        <v>83</v>
      </c>
      <c r="AT187" s="209" t="s">
        <v>72</v>
      </c>
      <c r="AU187" s="209" t="s">
        <v>81</v>
      </c>
      <c r="AY187" s="208" t="s">
        <v>110</v>
      </c>
      <c r="BK187" s="210">
        <f>SUM(BK188:BK233)</f>
        <v>0</v>
      </c>
    </row>
    <row r="188" s="2" customFormat="1" ht="24.15" customHeight="1">
      <c r="A188" s="37"/>
      <c r="B188" s="38"/>
      <c r="C188" s="213" t="s">
        <v>194</v>
      </c>
      <c r="D188" s="213" t="s">
        <v>113</v>
      </c>
      <c r="E188" s="214" t="s">
        <v>195</v>
      </c>
      <c r="F188" s="215" t="s">
        <v>196</v>
      </c>
      <c r="G188" s="216" t="s">
        <v>116</v>
      </c>
      <c r="H188" s="217">
        <v>2</v>
      </c>
      <c r="I188" s="218"/>
      <c r="J188" s="219">
        <f>ROUND(I188*H188,2)</f>
        <v>0</v>
      </c>
      <c r="K188" s="215" t="s">
        <v>1</v>
      </c>
      <c r="L188" s="43"/>
      <c r="M188" s="220" t="s">
        <v>1</v>
      </c>
      <c r="N188" s="221" t="s">
        <v>38</v>
      </c>
      <c r="O188" s="90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4" t="s">
        <v>117</v>
      </c>
      <c r="AT188" s="224" t="s">
        <v>113</v>
      </c>
      <c r="AU188" s="224" t="s">
        <v>83</v>
      </c>
      <c r="AY188" s="16" t="s">
        <v>110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6" t="s">
        <v>81</v>
      </c>
      <c r="BK188" s="225">
        <f>ROUND(I188*H188,2)</f>
        <v>0</v>
      </c>
      <c r="BL188" s="16" t="s">
        <v>117</v>
      </c>
      <c r="BM188" s="224" t="s">
        <v>197</v>
      </c>
    </row>
    <row r="189" s="13" customFormat="1">
      <c r="A189" s="13"/>
      <c r="B189" s="226"/>
      <c r="C189" s="227"/>
      <c r="D189" s="228" t="s">
        <v>119</v>
      </c>
      <c r="E189" s="229" t="s">
        <v>1</v>
      </c>
      <c r="F189" s="230" t="s">
        <v>198</v>
      </c>
      <c r="G189" s="227"/>
      <c r="H189" s="229" t="s">
        <v>1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119</v>
      </c>
      <c r="AU189" s="236" t="s">
        <v>83</v>
      </c>
      <c r="AV189" s="13" t="s">
        <v>81</v>
      </c>
      <c r="AW189" s="13" t="s">
        <v>30</v>
      </c>
      <c r="AX189" s="13" t="s">
        <v>73</v>
      </c>
      <c r="AY189" s="236" t="s">
        <v>110</v>
      </c>
    </row>
    <row r="190" s="13" customFormat="1">
      <c r="A190" s="13"/>
      <c r="B190" s="226"/>
      <c r="C190" s="227"/>
      <c r="D190" s="228" t="s">
        <v>119</v>
      </c>
      <c r="E190" s="229" t="s">
        <v>1</v>
      </c>
      <c r="F190" s="230" t="s">
        <v>199</v>
      </c>
      <c r="G190" s="227"/>
      <c r="H190" s="229" t="s">
        <v>1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119</v>
      </c>
      <c r="AU190" s="236" t="s">
        <v>83</v>
      </c>
      <c r="AV190" s="13" t="s">
        <v>81</v>
      </c>
      <c r="AW190" s="13" t="s">
        <v>30</v>
      </c>
      <c r="AX190" s="13" t="s">
        <v>73</v>
      </c>
      <c r="AY190" s="236" t="s">
        <v>110</v>
      </c>
    </row>
    <row r="191" s="14" customFormat="1">
      <c r="A191" s="14"/>
      <c r="B191" s="237"/>
      <c r="C191" s="238"/>
      <c r="D191" s="228" t="s">
        <v>119</v>
      </c>
      <c r="E191" s="239" t="s">
        <v>1</v>
      </c>
      <c r="F191" s="240" t="s">
        <v>83</v>
      </c>
      <c r="G191" s="238"/>
      <c r="H191" s="241">
        <v>2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119</v>
      </c>
      <c r="AU191" s="247" t="s">
        <v>83</v>
      </c>
      <c r="AV191" s="14" t="s">
        <v>83</v>
      </c>
      <c r="AW191" s="14" t="s">
        <v>30</v>
      </c>
      <c r="AX191" s="14" t="s">
        <v>81</v>
      </c>
      <c r="AY191" s="247" t="s">
        <v>110</v>
      </c>
    </row>
    <row r="192" s="2" customFormat="1" ht="16.5" customHeight="1">
      <c r="A192" s="37"/>
      <c r="B192" s="38"/>
      <c r="C192" s="213" t="s">
        <v>200</v>
      </c>
      <c r="D192" s="213" t="s">
        <v>113</v>
      </c>
      <c r="E192" s="214" t="s">
        <v>201</v>
      </c>
      <c r="F192" s="215" t="s">
        <v>202</v>
      </c>
      <c r="G192" s="216" t="s">
        <v>116</v>
      </c>
      <c r="H192" s="217">
        <v>3</v>
      </c>
      <c r="I192" s="218"/>
      <c r="J192" s="219">
        <f>ROUND(I192*H192,2)</f>
        <v>0</v>
      </c>
      <c r="K192" s="215" t="s">
        <v>1</v>
      </c>
      <c r="L192" s="43"/>
      <c r="M192" s="220" t="s">
        <v>1</v>
      </c>
      <c r="N192" s="221" t="s">
        <v>38</v>
      </c>
      <c r="O192" s="90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4" t="s">
        <v>117</v>
      </c>
      <c r="AT192" s="224" t="s">
        <v>113</v>
      </c>
      <c r="AU192" s="224" t="s">
        <v>83</v>
      </c>
      <c r="AY192" s="16" t="s">
        <v>110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6" t="s">
        <v>81</v>
      </c>
      <c r="BK192" s="225">
        <f>ROUND(I192*H192,2)</f>
        <v>0</v>
      </c>
      <c r="BL192" s="16" t="s">
        <v>117</v>
      </c>
      <c r="BM192" s="224" t="s">
        <v>203</v>
      </c>
    </row>
    <row r="193" s="13" customFormat="1">
      <c r="A193" s="13"/>
      <c r="B193" s="226"/>
      <c r="C193" s="227"/>
      <c r="D193" s="228" t="s">
        <v>119</v>
      </c>
      <c r="E193" s="229" t="s">
        <v>1</v>
      </c>
      <c r="F193" s="230" t="s">
        <v>204</v>
      </c>
      <c r="G193" s="227"/>
      <c r="H193" s="229" t="s">
        <v>1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119</v>
      </c>
      <c r="AU193" s="236" t="s">
        <v>83</v>
      </c>
      <c r="AV193" s="13" t="s">
        <v>81</v>
      </c>
      <c r="AW193" s="13" t="s">
        <v>30</v>
      </c>
      <c r="AX193" s="13" t="s">
        <v>73</v>
      </c>
      <c r="AY193" s="236" t="s">
        <v>110</v>
      </c>
    </row>
    <row r="194" s="13" customFormat="1">
      <c r="A194" s="13"/>
      <c r="B194" s="226"/>
      <c r="C194" s="227"/>
      <c r="D194" s="228" t="s">
        <v>119</v>
      </c>
      <c r="E194" s="229" t="s">
        <v>1</v>
      </c>
      <c r="F194" s="230" t="s">
        <v>205</v>
      </c>
      <c r="G194" s="227"/>
      <c r="H194" s="229" t="s">
        <v>1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119</v>
      </c>
      <c r="AU194" s="236" t="s">
        <v>83</v>
      </c>
      <c r="AV194" s="13" t="s">
        <v>81</v>
      </c>
      <c r="AW194" s="13" t="s">
        <v>30</v>
      </c>
      <c r="AX194" s="13" t="s">
        <v>73</v>
      </c>
      <c r="AY194" s="236" t="s">
        <v>110</v>
      </c>
    </row>
    <row r="195" s="14" customFormat="1">
      <c r="A195" s="14"/>
      <c r="B195" s="237"/>
      <c r="C195" s="238"/>
      <c r="D195" s="228" t="s">
        <v>119</v>
      </c>
      <c r="E195" s="239" t="s">
        <v>1</v>
      </c>
      <c r="F195" s="240" t="s">
        <v>129</v>
      </c>
      <c r="G195" s="238"/>
      <c r="H195" s="241">
        <v>3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119</v>
      </c>
      <c r="AU195" s="247" t="s">
        <v>83</v>
      </c>
      <c r="AV195" s="14" t="s">
        <v>83</v>
      </c>
      <c r="AW195" s="14" t="s">
        <v>30</v>
      </c>
      <c r="AX195" s="14" t="s">
        <v>81</v>
      </c>
      <c r="AY195" s="247" t="s">
        <v>110</v>
      </c>
    </row>
    <row r="196" s="2" customFormat="1" ht="16.5" customHeight="1">
      <c r="A196" s="37"/>
      <c r="B196" s="38"/>
      <c r="C196" s="213" t="s">
        <v>206</v>
      </c>
      <c r="D196" s="213" t="s">
        <v>113</v>
      </c>
      <c r="E196" s="214" t="s">
        <v>207</v>
      </c>
      <c r="F196" s="215" t="s">
        <v>208</v>
      </c>
      <c r="G196" s="216" t="s">
        <v>116</v>
      </c>
      <c r="H196" s="217">
        <v>1</v>
      </c>
      <c r="I196" s="218"/>
      <c r="J196" s="219">
        <f>ROUND(I196*H196,2)</f>
        <v>0</v>
      </c>
      <c r="K196" s="215" t="s">
        <v>1</v>
      </c>
      <c r="L196" s="43"/>
      <c r="M196" s="220" t="s">
        <v>1</v>
      </c>
      <c r="N196" s="221" t="s">
        <v>38</v>
      </c>
      <c r="O196" s="90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4" t="s">
        <v>117</v>
      </c>
      <c r="AT196" s="224" t="s">
        <v>113</v>
      </c>
      <c r="AU196" s="224" t="s">
        <v>83</v>
      </c>
      <c r="AY196" s="16" t="s">
        <v>110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6" t="s">
        <v>81</v>
      </c>
      <c r="BK196" s="225">
        <f>ROUND(I196*H196,2)</f>
        <v>0</v>
      </c>
      <c r="BL196" s="16" t="s">
        <v>117</v>
      </c>
      <c r="BM196" s="224" t="s">
        <v>209</v>
      </c>
    </row>
    <row r="197" s="13" customFormat="1">
      <c r="A197" s="13"/>
      <c r="B197" s="226"/>
      <c r="C197" s="227"/>
      <c r="D197" s="228" t="s">
        <v>119</v>
      </c>
      <c r="E197" s="229" t="s">
        <v>1</v>
      </c>
      <c r="F197" s="230" t="s">
        <v>210</v>
      </c>
      <c r="G197" s="227"/>
      <c r="H197" s="229" t="s">
        <v>1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119</v>
      </c>
      <c r="AU197" s="236" t="s">
        <v>83</v>
      </c>
      <c r="AV197" s="13" t="s">
        <v>81</v>
      </c>
      <c r="AW197" s="13" t="s">
        <v>30</v>
      </c>
      <c r="AX197" s="13" t="s">
        <v>73</v>
      </c>
      <c r="AY197" s="236" t="s">
        <v>110</v>
      </c>
    </row>
    <row r="198" s="13" customFormat="1">
      <c r="A198" s="13"/>
      <c r="B198" s="226"/>
      <c r="C198" s="227"/>
      <c r="D198" s="228" t="s">
        <v>119</v>
      </c>
      <c r="E198" s="229" t="s">
        <v>1</v>
      </c>
      <c r="F198" s="230" t="s">
        <v>211</v>
      </c>
      <c r="G198" s="227"/>
      <c r="H198" s="229" t="s">
        <v>1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119</v>
      </c>
      <c r="AU198" s="236" t="s">
        <v>83</v>
      </c>
      <c r="AV198" s="13" t="s">
        <v>81</v>
      </c>
      <c r="AW198" s="13" t="s">
        <v>30</v>
      </c>
      <c r="AX198" s="13" t="s">
        <v>73</v>
      </c>
      <c r="AY198" s="236" t="s">
        <v>110</v>
      </c>
    </row>
    <row r="199" s="14" customFormat="1">
      <c r="A199" s="14"/>
      <c r="B199" s="237"/>
      <c r="C199" s="238"/>
      <c r="D199" s="228" t="s">
        <v>119</v>
      </c>
      <c r="E199" s="239" t="s">
        <v>1</v>
      </c>
      <c r="F199" s="240" t="s">
        <v>81</v>
      </c>
      <c r="G199" s="238"/>
      <c r="H199" s="241">
        <v>1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119</v>
      </c>
      <c r="AU199" s="247" t="s">
        <v>83</v>
      </c>
      <c r="AV199" s="14" t="s">
        <v>83</v>
      </c>
      <c r="AW199" s="14" t="s">
        <v>30</v>
      </c>
      <c r="AX199" s="14" t="s">
        <v>81</v>
      </c>
      <c r="AY199" s="247" t="s">
        <v>110</v>
      </c>
    </row>
    <row r="200" s="2" customFormat="1" ht="16.5" customHeight="1">
      <c r="A200" s="37"/>
      <c r="B200" s="38"/>
      <c r="C200" s="213" t="s">
        <v>212</v>
      </c>
      <c r="D200" s="213" t="s">
        <v>113</v>
      </c>
      <c r="E200" s="214" t="s">
        <v>213</v>
      </c>
      <c r="F200" s="215" t="s">
        <v>214</v>
      </c>
      <c r="G200" s="216" t="s">
        <v>116</v>
      </c>
      <c r="H200" s="217">
        <v>4</v>
      </c>
      <c r="I200" s="218"/>
      <c r="J200" s="219">
        <f>ROUND(I200*H200,2)</f>
        <v>0</v>
      </c>
      <c r="K200" s="215" t="s">
        <v>1</v>
      </c>
      <c r="L200" s="43"/>
      <c r="M200" s="220" t="s">
        <v>1</v>
      </c>
      <c r="N200" s="221" t="s">
        <v>38</v>
      </c>
      <c r="O200" s="90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4" t="s">
        <v>117</v>
      </c>
      <c r="AT200" s="224" t="s">
        <v>113</v>
      </c>
      <c r="AU200" s="224" t="s">
        <v>83</v>
      </c>
      <c r="AY200" s="16" t="s">
        <v>110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6" t="s">
        <v>81</v>
      </c>
      <c r="BK200" s="225">
        <f>ROUND(I200*H200,2)</f>
        <v>0</v>
      </c>
      <c r="BL200" s="16" t="s">
        <v>117</v>
      </c>
      <c r="BM200" s="224" t="s">
        <v>215</v>
      </c>
    </row>
    <row r="201" s="13" customFormat="1">
      <c r="A201" s="13"/>
      <c r="B201" s="226"/>
      <c r="C201" s="227"/>
      <c r="D201" s="228" t="s">
        <v>119</v>
      </c>
      <c r="E201" s="229" t="s">
        <v>1</v>
      </c>
      <c r="F201" s="230" t="s">
        <v>216</v>
      </c>
      <c r="G201" s="227"/>
      <c r="H201" s="229" t="s">
        <v>1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119</v>
      </c>
      <c r="AU201" s="236" t="s">
        <v>83</v>
      </c>
      <c r="AV201" s="13" t="s">
        <v>81</v>
      </c>
      <c r="AW201" s="13" t="s">
        <v>30</v>
      </c>
      <c r="AX201" s="13" t="s">
        <v>73</v>
      </c>
      <c r="AY201" s="236" t="s">
        <v>110</v>
      </c>
    </row>
    <row r="202" s="13" customFormat="1">
      <c r="A202" s="13"/>
      <c r="B202" s="226"/>
      <c r="C202" s="227"/>
      <c r="D202" s="228" t="s">
        <v>119</v>
      </c>
      <c r="E202" s="229" t="s">
        <v>1</v>
      </c>
      <c r="F202" s="230" t="s">
        <v>217</v>
      </c>
      <c r="G202" s="227"/>
      <c r="H202" s="229" t="s">
        <v>1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119</v>
      </c>
      <c r="AU202" s="236" t="s">
        <v>83</v>
      </c>
      <c r="AV202" s="13" t="s">
        <v>81</v>
      </c>
      <c r="AW202" s="13" t="s">
        <v>30</v>
      </c>
      <c r="AX202" s="13" t="s">
        <v>73</v>
      </c>
      <c r="AY202" s="236" t="s">
        <v>110</v>
      </c>
    </row>
    <row r="203" s="14" customFormat="1">
      <c r="A203" s="14"/>
      <c r="B203" s="237"/>
      <c r="C203" s="238"/>
      <c r="D203" s="228" t="s">
        <v>119</v>
      </c>
      <c r="E203" s="239" t="s">
        <v>1</v>
      </c>
      <c r="F203" s="240" t="s">
        <v>139</v>
      </c>
      <c r="G203" s="238"/>
      <c r="H203" s="241">
        <v>4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119</v>
      </c>
      <c r="AU203" s="247" t="s">
        <v>83</v>
      </c>
      <c r="AV203" s="14" t="s">
        <v>83</v>
      </c>
      <c r="AW203" s="14" t="s">
        <v>30</v>
      </c>
      <c r="AX203" s="14" t="s">
        <v>81</v>
      </c>
      <c r="AY203" s="247" t="s">
        <v>110</v>
      </c>
    </row>
    <row r="204" s="2" customFormat="1" ht="16.5" customHeight="1">
      <c r="A204" s="37"/>
      <c r="B204" s="38"/>
      <c r="C204" s="213" t="s">
        <v>218</v>
      </c>
      <c r="D204" s="213" t="s">
        <v>113</v>
      </c>
      <c r="E204" s="214" t="s">
        <v>219</v>
      </c>
      <c r="F204" s="215" t="s">
        <v>220</v>
      </c>
      <c r="G204" s="216" t="s">
        <v>116</v>
      </c>
      <c r="H204" s="217">
        <v>6</v>
      </c>
      <c r="I204" s="218"/>
      <c r="J204" s="219">
        <f>ROUND(I204*H204,2)</f>
        <v>0</v>
      </c>
      <c r="K204" s="215" t="s">
        <v>1</v>
      </c>
      <c r="L204" s="43"/>
      <c r="M204" s="220" t="s">
        <v>1</v>
      </c>
      <c r="N204" s="221" t="s">
        <v>38</v>
      </c>
      <c r="O204" s="90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4" t="s">
        <v>117</v>
      </c>
      <c r="AT204" s="224" t="s">
        <v>113</v>
      </c>
      <c r="AU204" s="224" t="s">
        <v>83</v>
      </c>
      <c r="AY204" s="16" t="s">
        <v>110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6" t="s">
        <v>81</v>
      </c>
      <c r="BK204" s="225">
        <f>ROUND(I204*H204,2)</f>
        <v>0</v>
      </c>
      <c r="BL204" s="16" t="s">
        <v>117</v>
      </c>
      <c r="BM204" s="224" t="s">
        <v>221</v>
      </c>
    </row>
    <row r="205" s="13" customFormat="1">
      <c r="A205" s="13"/>
      <c r="B205" s="226"/>
      <c r="C205" s="227"/>
      <c r="D205" s="228" t="s">
        <v>119</v>
      </c>
      <c r="E205" s="229" t="s">
        <v>1</v>
      </c>
      <c r="F205" s="230" t="s">
        <v>222</v>
      </c>
      <c r="G205" s="227"/>
      <c r="H205" s="229" t="s">
        <v>1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119</v>
      </c>
      <c r="AU205" s="236" t="s">
        <v>83</v>
      </c>
      <c r="AV205" s="13" t="s">
        <v>81</v>
      </c>
      <c r="AW205" s="13" t="s">
        <v>30</v>
      </c>
      <c r="AX205" s="13" t="s">
        <v>73</v>
      </c>
      <c r="AY205" s="236" t="s">
        <v>110</v>
      </c>
    </row>
    <row r="206" s="13" customFormat="1">
      <c r="A206" s="13"/>
      <c r="B206" s="226"/>
      <c r="C206" s="227"/>
      <c r="D206" s="228" t="s">
        <v>119</v>
      </c>
      <c r="E206" s="229" t="s">
        <v>1</v>
      </c>
      <c r="F206" s="230" t="s">
        <v>223</v>
      </c>
      <c r="G206" s="227"/>
      <c r="H206" s="229" t="s">
        <v>1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119</v>
      </c>
      <c r="AU206" s="236" t="s">
        <v>83</v>
      </c>
      <c r="AV206" s="13" t="s">
        <v>81</v>
      </c>
      <c r="AW206" s="13" t="s">
        <v>30</v>
      </c>
      <c r="AX206" s="13" t="s">
        <v>73</v>
      </c>
      <c r="AY206" s="236" t="s">
        <v>110</v>
      </c>
    </row>
    <row r="207" s="13" customFormat="1">
      <c r="A207" s="13"/>
      <c r="B207" s="226"/>
      <c r="C207" s="227"/>
      <c r="D207" s="228" t="s">
        <v>119</v>
      </c>
      <c r="E207" s="229" t="s">
        <v>1</v>
      </c>
      <c r="F207" s="230" t="s">
        <v>224</v>
      </c>
      <c r="G207" s="227"/>
      <c r="H207" s="229" t="s">
        <v>1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119</v>
      </c>
      <c r="AU207" s="236" t="s">
        <v>83</v>
      </c>
      <c r="AV207" s="13" t="s">
        <v>81</v>
      </c>
      <c r="AW207" s="13" t="s">
        <v>30</v>
      </c>
      <c r="AX207" s="13" t="s">
        <v>73</v>
      </c>
      <c r="AY207" s="236" t="s">
        <v>110</v>
      </c>
    </row>
    <row r="208" s="13" customFormat="1">
      <c r="A208" s="13"/>
      <c r="B208" s="226"/>
      <c r="C208" s="227"/>
      <c r="D208" s="228" t="s">
        <v>119</v>
      </c>
      <c r="E208" s="229" t="s">
        <v>1</v>
      </c>
      <c r="F208" s="230" t="s">
        <v>225</v>
      </c>
      <c r="G208" s="227"/>
      <c r="H208" s="229" t="s">
        <v>1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119</v>
      </c>
      <c r="AU208" s="236" t="s">
        <v>83</v>
      </c>
      <c r="AV208" s="13" t="s">
        <v>81</v>
      </c>
      <c r="AW208" s="13" t="s">
        <v>30</v>
      </c>
      <c r="AX208" s="13" t="s">
        <v>73</v>
      </c>
      <c r="AY208" s="236" t="s">
        <v>110</v>
      </c>
    </row>
    <row r="209" s="14" customFormat="1">
      <c r="A209" s="14"/>
      <c r="B209" s="237"/>
      <c r="C209" s="238"/>
      <c r="D209" s="228" t="s">
        <v>119</v>
      </c>
      <c r="E209" s="239" t="s">
        <v>1</v>
      </c>
      <c r="F209" s="240" t="s">
        <v>160</v>
      </c>
      <c r="G209" s="238"/>
      <c r="H209" s="241">
        <v>6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119</v>
      </c>
      <c r="AU209" s="247" t="s">
        <v>83</v>
      </c>
      <c r="AV209" s="14" t="s">
        <v>83</v>
      </c>
      <c r="AW209" s="14" t="s">
        <v>30</v>
      </c>
      <c r="AX209" s="14" t="s">
        <v>81</v>
      </c>
      <c r="AY209" s="247" t="s">
        <v>110</v>
      </c>
    </row>
    <row r="210" s="2" customFormat="1" ht="16.5" customHeight="1">
      <c r="A210" s="37"/>
      <c r="B210" s="38"/>
      <c r="C210" s="213" t="s">
        <v>8</v>
      </c>
      <c r="D210" s="213" t="s">
        <v>113</v>
      </c>
      <c r="E210" s="214" t="s">
        <v>226</v>
      </c>
      <c r="F210" s="215" t="s">
        <v>227</v>
      </c>
      <c r="G210" s="216" t="s">
        <v>116</v>
      </c>
      <c r="H210" s="217">
        <v>6</v>
      </c>
      <c r="I210" s="218"/>
      <c r="J210" s="219">
        <f>ROUND(I210*H210,2)</f>
        <v>0</v>
      </c>
      <c r="K210" s="215" t="s">
        <v>1</v>
      </c>
      <c r="L210" s="43"/>
      <c r="M210" s="220" t="s">
        <v>1</v>
      </c>
      <c r="N210" s="221" t="s">
        <v>38</v>
      </c>
      <c r="O210" s="90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4" t="s">
        <v>117</v>
      </c>
      <c r="AT210" s="224" t="s">
        <v>113</v>
      </c>
      <c r="AU210" s="224" t="s">
        <v>83</v>
      </c>
      <c r="AY210" s="16" t="s">
        <v>110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6" t="s">
        <v>81</v>
      </c>
      <c r="BK210" s="225">
        <f>ROUND(I210*H210,2)</f>
        <v>0</v>
      </c>
      <c r="BL210" s="16" t="s">
        <v>117</v>
      </c>
      <c r="BM210" s="224" t="s">
        <v>228</v>
      </c>
    </row>
    <row r="211" s="13" customFormat="1">
      <c r="A211" s="13"/>
      <c r="B211" s="226"/>
      <c r="C211" s="227"/>
      <c r="D211" s="228" t="s">
        <v>119</v>
      </c>
      <c r="E211" s="229" t="s">
        <v>1</v>
      </c>
      <c r="F211" s="230" t="s">
        <v>229</v>
      </c>
      <c r="G211" s="227"/>
      <c r="H211" s="229" t="s">
        <v>1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119</v>
      </c>
      <c r="AU211" s="236" t="s">
        <v>83</v>
      </c>
      <c r="AV211" s="13" t="s">
        <v>81</v>
      </c>
      <c r="AW211" s="13" t="s">
        <v>30</v>
      </c>
      <c r="AX211" s="13" t="s">
        <v>73</v>
      </c>
      <c r="AY211" s="236" t="s">
        <v>110</v>
      </c>
    </row>
    <row r="212" s="13" customFormat="1">
      <c r="A212" s="13"/>
      <c r="B212" s="226"/>
      <c r="C212" s="227"/>
      <c r="D212" s="228" t="s">
        <v>119</v>
      </c>
      <c r="E212" s="229" t="s">
        <v>1</v>
      </c>
      <c r="F212" s="230" t="s">
        <v>223</v>
      </c>
      <c r="G212" s="227"/>
      <c r="H212" s="229" t="s">
        <v>1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119</v>
      </c>
      <c r="AU212" s="236" t="s">
        <v>83</v>
      </c>
      <c r="AV212" s="13" t="s">
        <v>81</v>
      </c>
      <c r="AW212" s="13" t="s">
        <v>30</v>
      </c>
      <c r="AX212" s="13" t="s">
        <v>73</v>
      </c>
      <c r="AY212" s="236" t="s">
        <v>110</v>
      </c>
    </row>
    <row r="213" s="13" customFormat="1">
      <c r="A213" s="13"/>
      <c r="B213" s="226"/>
      <c r="C213" s="227"/>
      <c r="D213" s="228" t="s">
        <v>119</v>
      </c>
      <c r="E213" s="229" t="s">
        <v>1</v>
      </c>
      <c r="F213" s="230" t="s">
        <v>230</v>
      </c>
      <c r="G213" s="227"/>
      <c r="H213" s="229" t="s">
        <v>1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119</v>
      </c>
      <c r="AU213" s="236" t="s">
        <v>83</v>
      </c>
      <c r="AV213" s="13" t="s">
        <v>81</v>
      </c>
      <c r="AW213" s="13" t="s">
        <v>30</v>
      </c>
      <c r="AX213" s="13" t="s">
        <v>73</v>
      </c>
      <c r="AY213" s="236" t="s">
        <v>110</v>
      </c>
    </row>
    <row r="214" s="13" customFormat="1">
      <c r="A214" s="13"/>
      <c r="B214" s="226"/>
      <c r="C214" s="227"/>
      <c r="D214" s="228" t="s">
        <v>119</v>
      </c>
      <c r="E214" s="229" t="s">
        <v>1</v>
      </c>
      <c r="F214" s="230" t="s">
        <v>225</v>
      </c>
      <c r="G214" s="227"/>
      <c r="H214" s="229" t="s">
        <v>1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119</v>
      </c>
      <c r="AU214" s="236" t="s">
        <v>83</v>
      </c>
      <c r="AV214" s="13" t="s">
        <v>81</v>
      </c>
      <c r="AW214" s="13" t="s">
        <v>30</v>
      </c>
      <c r="AX214" s="13" t="s">
        <v>73</v>
      </c>
      <c r="AY214" s="236" t="s">
        <v>110</v>
      </c>
    </row>
    <row r="215" s="14" customFormat="1">
      <c r="A215" s="14"/>
      <c r="B215" s="237"/>
      <c r="C215" s="238"/>
      <c r="D215" s="228" t="s">
        <v>119</v>
      </c>
      <c r="E215" s="239" t="s">
        <v>1</v>
      </c>
      <c r="F215" s="240" t="s">
        <v>160</v>
      </c>
      <c r="G215" s="238"/>
      <c r="H215" s="241">
        <v>6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119</v>
      </c>
      <c r="AU215" s="247" t="s">
        <v>83</v>
      </c>
      <c r="AV215" s="14" t="s">
        <v>83</v>
      </c>
      <c r="AW215" s="14" t="s">
        <v>30</v>
      </c>
      <c r="AX215" s="14" t="s">
        <v>81</v>
      </c>
      <c r="AY215" s="247" t="s">
        <v>110</v>
      </c>
    </row>
    <row r="216" s="2" customFormat="1" ht="16.5" customHeight="1">
      <c r="A216" s="37"/>
      <c r="B216" s="38"/>
      <c r="C216" s="213" t="s">
        <v>231</v>
      </c>
      <c r="D216" s="213" t="s">
        <v>113</v>
      </c>
      <c r="E216" s="214" t="s">
        <v>232</v>
      </c>
      <c r="F216" s="215" t="s">
        <v>233</v>
      </c>
      <c r="G216" s="216" t="s">
        <v>116</v>
      </c>
      <c r="H216" s="217">
        <v>6</v>
      </c>
      <c r="I216" s="218"/>
      <c r="J216" s="219">
        <f>ROUND(I216*H216,2)</f>
        <v>0</v>
      </c>
      <c r="K216" s="215" t="s">
        <v>1</v>
      </c>
      <c r="L216" s="43"/>
      <c r="M216" s="220" t="s">
        <v>1</v>
      </c>
      <c r="N216" s="221" t="s">
        <v>38</v>
      </c>
      <c r="O216" s="90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4" t="s">
        <v>117</v>
      </c>
      <c r="AT216" s="224" t="s">
        <v>113</v>
      </c>
      <c r="AU216" s="224" t="s">
        <v>83</v>
      </c>
      <c r="AY216" s="16" t="s">
        <v>110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6" t="s">
        <v>81</v>
      </c>
      <c r="BK216" s="225">
        <f>ROUND(I216*H216,2)</f>
        <v>0</v>
      </c>
      <c r="BL216" s="16" t="s">
        <v>117</v>
      </c>
      <c r="BM216" s="224" t="s">
        <v>234</v>
      </c>
    </row>
    <row r="217" s="13" customFormat="1">
      <c r="A217" s="13"/>
      <c r="B217" s="226"/>
      <c r="C217" s="227"/>
      <c r="D217" s="228" t="s">
        <v>119</v>
      </c>
      <c r="E217" s="229" t="s">
        <v>1</v>
      </c>
      <c r="F217" s="230" t="s">
        <v>235</v>
      </c>
      <c r="G217" s="227"/>
      <c r="H217" s="229" t="s">
        <v>1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119</v>
      </c>
      <c r="AU217" s="236" t="s">
        <v>83</v>
      </c>
      <c r="AV217" s="13" t="s">
        <v>81</v>
      </c>
      <c r="AW217" s="13" t="s">
        <v>30</v>
      </c>
      <c r="AX217" s="13" t="s">
        <v>73</v>
      </c>
      <c r="AY217" s="236" t="s">
        <v>110</v>
      </c>
    </row>
    <row r="218" s="13" customFormat="1">
      <c r="A218" s="13"/>
      <c r="B218" s="226"/>
      <c r="C218" s="227"/>
      <c r="D218" s="228" t="s">
        <v>119</v>
      </c>
      <c r="E218" s="229" t="s">
        <v>1</v>
      </c>
      <c r="F218" s="230" t="s">
        <v>223</v>
      </c>
      <c r="G218" s="227"/>
      <c r="H218" s="229" t="s">
        <v>1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119</v>
      </c>
      <c r="AU218" s="236" t="s">
        <v>83</v>
      </c>
      <c r="AV218" s="13" t="s">
        <v>81</v>
      </c>
      <c r="AW218" s="13" t="s">
        <v>30</v>
      </c>
      <c r="AX218" s="13" t="s">
        <v>73</v>
      </c>
      <c r="AY218" s="236" t="s">
        <v>110</v>
      </c>
    </row>
    <row r="219" s="13" customFormat="1">
      <c r="A219" s="13"/>
      <c r="B219" s="226"/>
      <c r="C219" s="227"/>
      <c r="D219" s="228" t="s">
        <v>119</v>
      </c>
      <c r="E219" s="229" t="s">
        <v>1</v>
      </c>
      <c r="F219" s="230" t="s">
        <v>236</v>
      </c>
      <c r="G219" s="227"/>
      <c r="H219" s="229" t="s">
        <v>1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119</v>
      </c>
      <c r="AU219" s="236" t="s">
        <v>83</v>
      </c>
      <c r="AV219" s="13" t="s">
        <v>81</v>
      </c>
      <c r="AW219" s="13" t="s">
        <v>30</v>
      </c>
      <c r="AX219" s="13" t="s">
        <v>73</v>
      </c>
      <c r="AY219" s="236" t="s">
        <v>110</v>
      </c>
    </row>
    <row r="220" s="13" customFormat="1">
      <c r="A220" s="13"/>
      <c r="B220" s="226"/>
      <c r="C220" s="227"/>
      <c r="D220" s="228" t="s">
        <v>119</v>
      </c>
      <c r="E220" s="229" t="s">
        <v>1</v>
      </c>
      <c r="F220" s="230" t="s">
        <v>225</v>
      </c>
      <c r="G220" s="227"/>
      <c r="H220" s="229" t="s">
        <v>1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119</v>
      </c>
      <c r="AU220" s="236" t="s">
        <v>83</v>
      </c>
      <c r="AV220" s="13" t="s">
        <v>81</v>
      </c>
      <c r="AW220" s="13" t="s">
        <v>30</v>
      </c>
      <c r="AX220" s="13" t="s">
        <v>73</v>
      </c>
      <c r="AY220" s="236" t="s">
        <v>110</v>
      </c>
    </row>
    <row r="221" s="14" customFormat="1">
      <c r="A221" s="14"/>
      <c r="B221" s="237"/>
      <c r="C221" s="238"/>
      <c r="D221" s="228" t="s">
        <v>119</v>
      </c>
      <c r="E221" s="239" t="s">
        <v>1</v>
      </c>
      <c r="F221" s="240" t="s">
        <v>160</v>
      </c>
      <c r="G221" s="238"/>
      <c r="H221" s="241">
        <v>6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119</v>
      </c>
      <c r="AU221" s="247" t="s">
        <v>83</v>
      </c>
      <c r="AV221" s="14" t="s">
        <v>83</v>
      </c>
      <c r="AW221" s="14" t="s">
        <v>30</v>
      </c>
      <c r="AX221" s="14" t="s">
        <v>81</v>
      </c>
      <c r="AY221" s="247" t="s">
        <v>110</v>
      </c>
    </row>
    <row r="222" s="2" customFormat="1" ht="16.5" customHeight="1">
      <c r="A222" s="37"/>
      <c r="B222" s="38"/>
      <c r="C222" s="213" t="s">
        <v>237</v>
      </c>
      <c r="D222" s="213" t="s">
        <v>113</v>
      </c>
      <c r="E222" s="214" t="s">
        <v>238</v>
      </c>
      <c r="F222" s="215" t="s">
        <v>239</v>
      </c>
      <c r="G222" s="216" t="s">
        <v>116</v>
      </c>
      <c r="H222" s="217">
        <v>4</v>
      </c>
      <c r="I222" s="218"/>
      <c r="J222" s="219">
        <f>ROUND(I222*H222,2)</f>
        <v>0</v>
      </c>
      <c r="K222" s="215" t="s">
        <v>1</v>
      </c>
      <c r="L222" s="43"/>
      <c r="M222" s="220" t="s">
        <v>1</v>
      </c>
      <c r="N222" s="221" t="s">
        <v>38</v>
      </c>
      <c r="O222" s="90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4" t="s">
        <v>117</v>
      </c>
      <c r="AT222" s="224" t="s">
        <v>113</v>
      </c>
      <c r="AU222" s="224" t="s">
        <v>83</v>
      </c>
      <c r="AY222" s="16" t="s">
        <v>110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6" t="s">
        <v>81</v>
      </c>
      <c r="BK222" s="225">
        <f>ROUND(I222*H222,2)</f>
        <v>0</v>
      </c>
      <c r="BL222" s="16" t="s">
        <v>117</v>
      </c>
      <c r="BM222" s="224" t="s">
        <v>240</v>
      </c>
    </row>
    <row r="223" s="13" customFormat="1">
      <c r="A223" s="13"/>
      <c r="B223" s="226"/>
      <c r="C223" s="227"/>
      <c r="D223" s="228" t="s">
        <v>119</v>
      </c>
      <c r="E223" s="229" t="s">
        <v>1</v>
      </c>
      <c r="F223" s="230" t="s">
        <v>222</v>
      </c>
      <c r="G223" s="227"/>
      <c r="H223" s="229" t="s">
        <v>1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119</v>
      </c>
      <c r="AU223" s="236" t="s">
        <v>83</v>
      </c>
      <c r="AV223" s="13" t="s">
        <v>81</v>
      </c>
      <c r="AW223" s="13" t="s">
        <v>30</v>
      </c>
      <c r="AX223" s="13" t="s">
        <v>73</v>
      </c>
      <c r="AY223" s="236" t="s">
        <v>110</v>
      </c>
    </row>
    <row r="224" s="13" customFormat="1">
      <c r="A224" s="13"/>
      <c r="B224" s="226"/>
      <c r="C224" s="227"/>
      <c r="D224" s="228" t="s">
        <v>119</v>
      </c>
      <c r="E224" s="229" t="s">
        <v>1</v>
      </c>
      <c r="F224" s="230" t="s">
        <v>223</v>
      </c>
      <c r="G224" s="227"/>
      <c r="H224" s="229" t="s">
        <v>1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119</v>
      </c>
      <c r="AU224" s="236" t="s">
        <v>83</v>
      </c>
      <c r="AV224" s="13" t="s">
        <v>81</v>
      </c>
      <c r="AW224" s="13" t="s">
        <v>30</v>
      </c>
      <c r="AX224" s="13" t="s">
        <v>73</v>
      </c>
      <c r="AY224" s="236" t="s">
        <v>110</v>
      </c>
    </row>
    <row r="225" s="13" customFormat="1">
      <c r="A225" s="13"/>
      <c r="B225" s="226"/>
      <c r="C225" s="227"/>
      <c r="D225" s="228" t="s">
        <v>119</v>
      </c>
      <c r="E225" s="229" t="s">
        <v>1</v>
      </c>
      <c r="F225" s="230" t="s">
        <v>241</v>
      </c>
      <c r="G225" s="227"/>
      <c r="H225" s="229" t="s">
        <v>1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119</v>
      </c>
      <c r="AU225" s="236" t="s">
        <v>83</v>
      </c>
      <c r="AV225" s="13" t="s">
        <v>81</v>
      </c>
      <c r="AW225" s="13" t="s">
        <v>30</v>
      </c>
      <c r="AX225" s="13" t="s">
        <v>73</v>
      </c>
      <c r="AY225" s="236" t="s">
        <v>110</v>
      </c>
    </row>
    <row r="226" s="13" customFormat="1">
      <c r="A226" s="13"/>
      <c r="B226" s="226"/>
      <c r="C226" s="227"/>
      <c r="D226" s="228" t="s">
        <v>119</v>
      </c>
      <c r="E226" s="229" t="s">
        <v>1</v>
      </c>
      <c r="F226" s="230" t="s">
        <v>242</v>
      </c>
      <c r="G226" s="227"/>
      <c r="H226" s="229" t="s">
        <v>1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6" t="s">
        <v>119</v>
      </c>
      <c r="AU226" s="236" t="s">
        <v>83</v>
      </c>
      <c r="AV226" s="13" t="s">
        <v>81</v>
      </c>
      <c r="AW226" s="13" t="s">
        <v>30</v>
      </c>
      <c r="AX226" s="13" t="s">
        <v>73</v>
      </c>
      <c r="AY226" s="236" t="s">
        <v>110</v>
      </c>
    </row>
    <row r="227" s="14" customFormat="1">
      <c r="A227" s="14"/>
      <c r="B227" s="237"/>
      <c r="C227" s="238"/>
      <c r="D227" s="228" t="s">
        <v>119</v>
      </c>
      <c r="E227" s="239" t="s">
        <v>1</v>
      </c>
      <c r="F227" s="240" t="s">
        <v>139</v>
      </c>
      <c r="G227" s="238"/>
      <c r="H227" s="241">
        <v>4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119</v>
      </c>
      <c r="AU227" s="247" t="s">
        <v>83</v>
      </c>
      <c r="AV227" s="14" t="s">
        <v>83</v>
      </c>
      <c r="AW227" s="14" t="s">
        <v>30</v>
      </c>
      <c r="AX227" s="14" t="s">
        <v>81</v>
      </c>
      <c r="AY227" s="247" t="s">
        <v>110</v>
      </c>
    </row>
    <row r="228" s="2" customFormat="1" ht="16.5" customHeight="1">
      <c r="A228" s="37"/>
      <c r="B228" s="38"/>
      <c r="C228" s="213" t="s">
        <v>243</v>
      </c>
      <c r="D228" s="213" t="s">
        <v>113</v>
      </c>
      <c r="E228" s="214" t="s">
        <v>244</v>
      </c>
      <c r="F228" s="215" t="s">
        <v>245</v>
      </c>
      <c r="G228" s="216" t="s">
        <v>116</v>
      </c>
      <c r="H228" s="217">
        <v>4</v>
      </c>
      <c r="I228" s="218"/>
      <c r="J228" s="219">
        <f>ROUND(I228*H228,2)</f>
        <v>0</v>
      </c>
      <c r="K228" s="215" t="s">
        <v>1</v>
      </c>
      <c r="L228" s="43"/>
      <c r="M228" s="220" t="s">
        <v>1</v>
      </c>
      <c r="N228" s="221" t="s">
        <v>38</v>
      </c>
      <c r="O228" s="90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4" t="s">
        <v>117</v>
      </c>
      <c r="AT228" s="224" t="s">
        <v>113</v>
      </c>
      <c r="AU228" s="224" t="s">
        <v>83</v>
      </c>
      <c r="AY228" s="16" t="s">
        <v>110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6" t="s">
        <v>81</v>
      </c>
      <c r="BK228" s="225">
        <f>ROUND(I228*H228,2)</f>
        <v>0</v>
      </c>
      <c r="BL228" s="16" t="s">
        <v>117</v>
      </c>
      <c r="BM228" s="224" t="s">
        <v>246</v>
      </c>
    </row>
    <row r="229" s="13" customFormat="1">
      <c r="A229" s="13"/>
      <c r="B229" s="226"/>
      <c r="C229" s="227"/>
      <c r="D229" s="228" t="s">
        <v>119</v>
      </c>
      <c r="E229" s="229" t="s">
        <v>1</v>
      </c>
      <c r="F229" s="230" t="s">
        <v>222</v>
      </c>
      <c r="G229" s="227"/>
      <c r="H229" s="229" t="s">
        <v>1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119</v>
      </c>
      <c r="AU229" s="236" t="s">
        <v>83</v>
      </c>
      <c r="AV229" s="13" t="s">
        <v>81</v>
      </c>
      <c r="AW229" s="13" t="s">
        <v>30</v>
      </c>
      <c r="AX229" s="13" t="s">
        <v>73</v>
      </c>
      <c r="AY229" s="236" t="s">
        <v>110</v>
      </c>
    </row>
    <row r="230" s="13" customFormat="1">
      <c r="A230" s="13"/>
      <c r="B230" s="226"/>
      <c r="C230" s="227"/>
      <c r="D230" s="228" t="s">
        <v>119</v>
      </c>
      <c r="E230" s="229" t="s">
        <v>1</v>
      </c>
      <c r="F230" s="230" t="s">
        <v>223</v>
      </c>
      <c r="G230" s="227"/>
      <c r="H230" s="229" t="s">
        <v>1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119</v>
      </c>
      <c r="AU230" s="236" t="s">
        <v>83</v>
      </c>
      <c r="AV230" s="13" t="s">
        <v>81</v>
      </c>
      <c r="AW230" s="13" t="s">
        <v>30</v>
      </c>
      <c r="AX230" s="13" t="s">
        <v>73</v>
      </c>
      <c r="AY230" s="236" t="s">
        <v>110</v>
      </c>
    </row>
    <row r="231" s="13" customFormat="1">
      <c r="A231" s="13"/>
      <c r="B231" s="226"/>
      <c r="C231" s="227"/>
      <c r="D231" s="228" t="s">
        <v>119</v>
      </c>
      <c r="E231" s="229" t="s">
        <v>1</v>
      </c>
      <c r="F231" s="230" t="s">
        <v>247</v>
      </c>
      <c r="G231" s="227"/>
      <c r="H231" s="229" t="s">
        <v>1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119</v>
      </c>
      <c r="AU231" s="236" t="s">
        <v>83</v>
      </c>
      <c r="AV231" s="13" t="s">
        <v>81</v>
      </c>
      <c r="AW231" s="13" t="s">
        <v>30</v>
      </c>
      <c r="AX231" s="13" t="s">
        <v>73</v>
      </c>
      <c r="AY231" s="236" t="s">
        <v>110</v>
      </c>
    </row>
    <row r="232" s="13" customFormat="1">
      <c r="A232" s="13"/>
      <c r="B232" s="226"/>
      <c r="C232" s="227"/>
      <c r="D232" s="228" t="s">
        <v>119</v>
      </c>
      <c r="E232" s="229" t="s">
        <v>1</v>
      </c>
      <c r="F232" s="230" t="s">
        <v>248</v>
      </c>
      <c r="G232" s="227"/>
      <c r="H232" s="229" t="s">
        <v>1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119</v>
      </c>
      <c r="AU232" s="236" t="s">
        <v>83</v>
      </c>
      <c r="AV232" s="13" t="s">
        <v>81</v>
      </c>
      <c r="AW232" s="13" t="s">
        <v>30</v>
      </c>
      <c r="AX232" s="13" t="s">
        <v>73</v>
      </c>
      <c r="AY232" s="236" t="s">
        <v>110</v>
      </c>
    </row>
    <row r="233" s="14" customFormat="1">
      <c r="A233" s="14"/>
      <c r="B233" s="237"/>
      <c r="C233" s="238"/>
      <c r="D233" s="228" t="s">
        <v>119</v>
      </c>
      <c r="E233" s="239" t="s">
        <v>1</v>
      </c>
      <c r="F233" s="240" t="s">
        <v>139</v>
      </c>
      <c r="G233" s="238"/>
      <c r="H233" s="241">
        <v>4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7" t="s">
        <v>119</v>
      </c>
      <c r="AU233" s="247" t="s">
        <v>83</v>
      </c>
      <c r="AV233" s="14" t="s">
        <v>83</v>
      </c>
      <c r="AW233" s="14" t="s">
        <v>30</v>
      </c>
      <c r="AX233" s="14" t="s">
        <v>81</v>
      </c>
      <c r="AY233" s="247" t="s">
        <v>110</v>
      </c>
    </row>
    <row r="234" s="12" customFormat="1" ht="22.8" customHeight="1">
      <c r="A234" s="12"/>
      <c r="B234" s="197"/>
      <c r="C234" s="198"/>
      <c r="D234" s="199" t="s">
        <v>72</v>
      </c>
      <c r="E234" s="211" t="s">
        <v>249</v>
      </c>
      <c r="F234" s="211" t="s">
        <v>250</v>
      </c>
      <c r="G234" s="198"/>
      <c r="H234" s="198"/>
      <c r="I234" s="201"/>
      <c r="J234" s="212">
        <f>BK234</f>
        <v>0</v>
      </c>
      <c r="K234" s="198"/>
      <c r="L234" s="203"/>
      <c r="M234" s="204"/>
      <c r="N234" s="205"/>
      <c r="O234" s="205"/>
      <c r="P234" s="206">
        <f>SUM(P235:P270)</f>
        <v>0</v>
      </c>
      <c r="Q234" s="205"/>
      <c r="R234" s="206">
        <f>SUM(R235:R270)</f>
        <v>0</v>
      </c>
      <c r="S234" s="205"/>
      <c r="T234" s="207">
        <f>SUM(T235:T270)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8" t="s">
        <v>83</v>
      </c>
      <c r="AT234" s="209" t="s">
        <v>72</v>
      </c>
      <c r="AU234" s="209" t="s">
        <v>81</v>
      </c>
      <c r="AY234" s="208" t="s">
        <v>110</v>
      </c>
      <c r="BK234" s="210">
        <f>SUM(BK235:BK270)</f>
        <v>0</v>
      </c>
    </row>
    <row r="235" s="2" customFormat="1" ht="24.15" customHeight="1">
      <c r="A235" s="37"/>
      <c r="B235" s="38"/>
      <c r="C235" s="213" t="s">
        <v>117</v>
      </c>
      <c r="D235" s="213" t="s">
        <v>113</v>
      </c>
      <c r="E235" s="214" t="s">
        <v>251</v>
      </c>
      <c r="F235" s="215" t="s">
        <v>252</v>
      </c>
      <c r="G235" s="216" t="s">
        <v>116</v>
      </c>
      <c r="H235" s="217">
        <v>8</v>
      </c>
      <c r="I235" s="218"/>
      <c r="J235" s="219">
        <f>ROUND(I235*H235,2)</f>
        <v>0</v>
      </c>
      <c r="K235" s="215" t="s">
        <v>1</v>
      </c>
      <c r="L235" s="43"/>
      <c r="M235" s="220" t="s">
        <v>1</v>
      </c>
      <c r="N235" s="221" t="s">
        <v>38</v>
      </c>
      <c r="O235" s="90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4" t="s">
        <v>117</v>
      </c>
      <c r="AT235" s="224" t="s">
        <v>113</v>
      </c>
      <c r="AU235" s="224" t="s">
        <v>83</v>
      </c>
      <c r="AY235" s="16" t="s">
        <v>110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6" t="s">
        <v>81</v>
      </c>
      <c r="BK235" s="225">
        <f>ROUND(I235*H235,2)</f>
        <v>0</v>
      </c>
      <c r="BL235" s="16" t="s">
        <v>117</v>
      </c>
      <c r="BM235" s="224" t="s">
        <v>253</v>
      </c>
    </row>
    <row r="236" s="13" customFormat="1">
      <c r="A236" s="13"/>
      <c r="B236" s="226"/>
      <c r="C236" s="227"/>
      <c r="D236" s="228" t="s">
        <v>119</v>
      </c>
      <c r="E236" s="229" t="s">
        <v>1</v>
      </c>
      <c r="F236" s="230" t="s">
        <v>254</v>
      </c>
      <c r="G236" s="227"/>
      <c r="H236" s="229" t="s">
        <v>1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119</v>
      </c>
      <c r="AU236" s="236" t="s">
        <v>83</v>
      </c>
      <c r="AV236" s="13" t="s">
        <v>81</v>
      </c>
      <c r="AW236" s="13" t="s">
        <v>30</v>
      </c>
      <c r="AX236" s="13" t="s">
        <v>73</v>
      </c>
      <c r="AY236" s="236" t="s">
        <v>110</v>
      </c>
    </row>
    <row r="237" s="13" customFormat="1">
      <c r="A237" s="13"/>
      <c r="B237" s="226"/>
      <c r="C237" s="227"/>
      <c r="D237" s="228" t="s">
        <v>119</v>
      </c>
      <c r="E237" s="229" t="s">
        <v>1</v>
      </c>
      <c r="F237" s="230" t="s">
        <v>255</v>
      </c>
      <c r="G237" s="227"/>
      <c r="H237" s="229" t="s">
        <v>1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119</v>
      </c>
      <c r="AU237" s="236" t="s">
        <v>83</v>
      </c>
      <c r="AV237" s="13" t="s">
        <v>81</v>
      </c>
      <c r="AW237" s="13" t="s">
        <v>30</v>
      </c>
      <c r="AX237" s="13" t="s">
        <v>73</v>
      </c>
      <c r="AY237" s="236" t="s">
        <v>110</v>
      </c>
    </row>
    <row r="238" s="13" customFormat="1">
      <c r="A238" s="13"/>
      <c r="B238" s="226"/>
      <c r="C238" s="227"/>
      <c r="D238" s="228" t="s">
        <v>119</v>
      </c>
      <c r="E238" s="229" t="s">
        <v>1</v>
      </c>
      <c r="F238" s="230" t="s">
        <v>256</v>
      </c>
      <c r="G238" s="227"/>
      <c r="H238" s="229" t="s">
        <v>1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119</v>
      </c>
      <c r="AU238" s="236" t="s">
        <v>83</v>
      </c>
      <c r="AV238" s="13" t="s">
        <v>81</v>
      </c>
      <c r="AW238" s="13" t="s">
        <v>30</v>
      </c>
      <c r="AX238" s="13" t="s">
        <v>73</v>
      </c>
      <c r="AY238" s="236" t="s">
        <v>110</v>
      </c>
    </row>
    <row r="239" s="13" customFormat="1">
      <c r="A239" s="13"/>
      <c r="B239" s="226"/>
      <c r="C239" s="227"/>
      <c r="D239" s="228" t="s">
        <v>119</v>
      </c>
      <c r="E239" s="229" t="s">
        <v>1</v>
      </c>
      <c r="F239" s="230" t="s">
        <v>257</v>
      </c>
      <c r="G239" s="227"/>
      <c r="H239" s="229" t="s">
        <v>1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119</v>
      </c>
      <c r="AU239" s="236" t="s">
        <v>83</v>
      </c>
      <c r="AV239" s="13" t="s">
        <v>81</v>
      </c>
      <c r="AW239" s="13" t="s">
        <v>30</v>
      </c>
      <c r="AX239" s="13" t="s">
        <v>73</v>
      </c>
      <c r="AY239" s="236" t="s">
        <v>110</v>
      </c>
    </row>
    <row r="240" s="14" customFormat="1">
      <c r="A240" s="14"/>
      <c r="B240" s="237"/>
      <c r="C240" s="238"/>
      <c r="D240" s="228" t="s">
        <v>119</v>
      </c>
      <c r="E240" s="239" t="s">
        <v>1</v>
      </c>
      <c r="F240" s="240" t="s">
        <v>258</v>
      </c>
      <c r="G240" s="238"/>
      <c r="H240" s="241">
        <v>8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119</v>
      </c>
      <c r="AU240" s="247" t="s">
        <v>83</v>
      </c>
      <c r="AV240" s="14" t="s">
        <v>83</v>
      </c>
      <c r="AW240" s="14" t="s">
        <v>30</v>
      </c>
      <c r="AX240" s="14" t="s">
        <v>81</v>
      </c>
      <c r="AY240" s="247" t="s">
        <v>110</v>
      </c>
    </row>
    <row r="241" s="2" customFormat="1" ht="16.5" customHeight="1">
      <c r="A241" s="37"/>
      <c r="B241" s="38"/>
      <c r="C241" s="213" t="s">
        <v>259</v>
      </c>
      <c r="D241" s="213" t="s">
        <v>113</v>
      </c>
      <c r="E241" s="214" t="s">
        <v>260</v>
      </c>
      <c r="F241" s="215" t="s">
        <v>261</v>
      </c>
      <c r="G241" s="216" t="s">
        <v>116</v>
      </c>
      <c r="H241" s="217">
        <v>3</v>
      </c>
      <c r="I241" s="218"/>
      <c r="J241" s="219">
        <f>ROUND(I241*H241,2)</f>
        <v>0</v>
      </c>
      <c r="K241" s="215" t="s">
        <v>1</v>
      </c>
      <c r="L241" s="43"/>
      <c r="M241" s="220" t="s">
        <v>1</v>
      </c>
      <c r="N241" s="221" t="s">
        <v>38</v>
      </c>
      <c r="O241" s="90"/>
      <c r="P241" s="222">
        <f>O241*H241</f>
        <v>0</v>
      </c>
      <c r="Q241" s="222">
        <v>0</v>
      </c>
      <c r="R241" s="222">
        <f>Q241*H241</f>
        <v>0</v>
      </c>
      <c r="S241" s="222">
        <v>0</v>
      </c>
      <c r="T241" s="22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4" t="s">
        <v>117</v>
      </c>
      <c r="AT241" s="224" t="s">
        <v>113</v>
      </c>
      <c r="AU241" s="224" t="s">
        <v>83</v>
      </c>
      <c r="AY241" s="16" t="s">
        <v>110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6" t="s">
        <v>81</v>
      </c>
      <c r="BK241" s="225">
        <f>ROUND(I241*H241,2)</f>
        <v>0</v>
      </c>
      <c r="BL241" s="16" t="s">
        <v>117</v>
      </c>
      <c r="BM241" s="224" t="s">
        <v>262</v>
      </c>
    </row>
    <row r="242" s="13" customFormat="1">
      <c r="A242" s="13"/>
      <c r="B242" s="226"/>
      <c r="C242" s="227"/>
      <c r="D242" s="228" t="s">
        <v>119</v>
      </c>
      <c r="E242" s="229" t="s">
        <v>1</v>
      </c>
      <c r="F242" s="230" t="s">
        <v>263</v>
      </c>
      <c r="G242" s="227"/>
      <c r="H242" s="229" t="s">
        <v>1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119</v>
      </c>
      <c r="AU242" s="236" t="s">
        <v>83</v>
      </c>
      <c r="AV242" s="13" t="s">
        <v>81</v>
      </c>
      <c r="AW242" s="13" t="s">
        <v>30</v>
      </c>
      <c r="AX242" s="13" t="s">
        <v>73</v>
      </c>
      <c r="AY242" s="236" t="s">
        <v>110</v>
      </c>
    </row>
    <row r="243" s="13" customFormat="1">
      <c r="A243" s="13"/>
      <c r="B243" s="226"/>
      <c r="C243" s="227"/>
      <c r="D243" s="228" t="s">
        <v>119</v>
      </c>
      <c r="E243" s="229" t="s">
        <v>1</v>
      </c>
      <c r="F243" s="230" t="s">
        <v>264</v>
      </c>
      <c r="G243" s="227"/>
      <c r="H243" s="229" t="s">
        <v>1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119</v>
      </c>
      <c r="AU243" s="236" t="s">
        <v>83</v>
      </c>
      <c r="AV243" s="13" t="s">
        <v>81</v>
      </c>
      <c r="AW243" s="13" t="s">
        <v>30</v>
      </c>
      <c r="AX243" s="13" t="s">
        <v>73</v>
      </c>
      <c r="AY243" s="236" t="s">
        <v>110</v>
      </c>
    </row>
    <row r="244" s="13" customFormat="1">
      <c r="A244" s="13"/>
      <c r="B244" s="226"/>
      <c r="C244" s="227"/>
      <c r="D244" s="228" t="s">
        <v>119</v>
      </c>
      <c r="E244" s="229" t="s">
        <v>1</v>
      </c>
      <c r="F244" s="230" t="s">
        <v>265</v>
      </c>
      <c r="G244" s="227"/>
      <c r="H244" s="229" t="s">
        <v>1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119</v>
      </c>
      <c r="AU244" s="236" t="s">
        <v>83</v>
      </c>
      <c r="AV244" s="13" t="s">
        <v>81</v>
      </c>
      <c r="AW244" s="13" t="s">
        <v>30</v>
      </c>
      <c r="AX244" s="13" t="s">
        <v>73</v>
      </c>
      <c r="AY244" s="236" t="s">
        <v>110</v>
      </c>
    </row>
    <row r="245" s="13" customFormat="1">
      <c r="A245" s="13"/>
      <c r="B245" s="226"/>
      <c r="C245" s="227"/>
      <c r="D245" s="228" t="s">
        <v>119</v>
      </c>
      <c r="E245" s="229" t="s">
        <v>1</v>
      </c>
      <c r="F245" s="230" t="s">
        <v>266</v>
      </c>
      <c r="G245" s="227"/>
      <c r="H245" s="229" t="s">
        <v>1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119</v>
      </c>
      <c r="AU245" s="236" t="s">
        <v>83</v>
      </c>
      <c r="AV245" s="13" t="s">
        <v>81</v>
      </c>
      <c r="AW245" s="13" t="s">
        <v>30</v>
      </c>
      <c r="AX245" s="13" t="s">
        <v>73</v>
      </c>
      <c r="AY245" s="236" t="s">
        <v>110</v>
      </c>
    </row>
    <row r="246" s="14" customFormat="1">
      <c r="A246" s="14"/>
      <c r="B246" s="237"/>
      <c r="C246" s="238"/>
      <c r="D246" s="228" t="s">
        <v>119</v>
      </c>
      <c r="E246" s="239" t="s">
        <v>1</v>
      </c>
      <c r="F246" s="240" t="s">
        <v>129</v>
      </c>
      <c r="G246" s="238"/>
      <c r="H246" s="241">
        <v>3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119</v>
      </c>
      <c r="AU246" s="247" t="s">
        <v>83</v>
      </c>
      <c r="AV246" s="14" t="s">
        <v>83</v>
      </c>
      <c r="AW246" s="14" t="s">
        <v>30</v>
      </c>
      <c r="AX246" s="14" t="s">
        <v>81</v>
      </c>
      <c r="AY246" s="247" t="s">
        <v>110</v>
      </c>
    </row>
    <row r="247" s="2" customFormat="1" ht="16.5" customHeight="1">
      <c r="A247" s="37"/>
      <c r="B247" s="38"/>
      <c r="C247" s="213" t="s">
        <v>267</v>
      </c>
      <c r="D247" s="213" t="s">
        <v>113</v>
      </c>
      <c r="E247" s="214" t="s">
        <v>268</v>
      </c>
      <c r="F247" s="215" t="s">
        <v>269</v>
      </c>
      <c r="G247" s="216" t="s">
        <v>116</v>
      </c>
      <c r="H247" s="217">
        <v>2</v>
      </c>
      <c r="I247" s="218"/>
      <c r="J247" s="219">
        <f>ROUND(I247*H247,2)</f>
        <v>0</v>
      </c>
      <c r="K247" s="215" t="s">
        <v>1</v>
      </c>
      <c r="L247" s="43"/>
      <c r="M247" s="220" t="s">
        <v>1</v>
      </c>
      <c r="N247" s="221" t="s">
        <v>38</v>
      </c>
      <c r="O247" s="90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4" t="s">
        <v>117</v>
      </c>
      <c r="AT247" s="224" t="s">
        <v>113</v>
      </c>
      <c r="AU247" s="224" t="s">
        <v>83</v>
      </c>
      <c r="AY247" s="16" t="s">
        <v>110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6" t="s">
        <v>81</v>
      </c>
      <c r="BK247" s="225">
        <f>ROUND(I247*H247,2)</f>
        <v>0</v>
      </c>
      <c r="BL247" s="16" t="s">
        <v>117</v>
      </c>
      <c r="BM247" s="224" t="s">
        <v>270</v>
      </c>
    </row>
    <row r="248" s="13" customFormat="1">
      <c r="A248" s="13"/>
      <c r="B248" s="226"/>
      <c r="C248" s="227"/>
      <c r="D248" s="228" t="s">
        <v>119</v>
      </c>
      <c r="E248" s="229" t="s">
        <v>1</v>
      </c>
      <c r="F248" s="230" t="s">
        <v>271</v>
      </c>
      <c r="G248" s="227"/>
      <c r="H248" s="229" t="s">
        <v>1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119</v>
      </c>
      <c r="AU248" s="236" t="s">
        <v>83</v>
      </c>
      <c r="AV248" s="13" t="s">
        <v>81</v>
      </c>
      <c r="AW248" s="13" t="s">
        <v>30</v>
      </c>
      <c r="AX248" s="13" t="s">
        <v>73</v>
      </c>
      <c r="AY248" s="236" t="s">
        <v>110</v>
      </c>
    </row>
    <row r="249" s="13" customFormat="1">
      <c r="A249" s="13"/>
      <c r="B249" s="226"/>
      <c r="C249" s="227"/>
      <c r="D249" s="228" t="s">
        <v>119</v>
      </c>
      <c r="E249" s="229" t="s">
        <v>1</v>
      </c>
      <c r="F249" s="230" t="s">
        <v>272</v>
      </c>
      <c r="G249" s="227"/>
      <c r="H249" s="229" t="s">
        <v>1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119</v>
      </c>
      <c r="AU249" s="236" t="s">
        <v>83</v>
      </c>
      <c r="AV249" s="13" t="s">
        <v>81</v>
      </c>
      <c r="AW249" s="13" t="s">
        <v>30</v>
      </c>
      <c r="AX249" s="13" t="s">
        <v>73</v>
      </c>
      <c r="AY249" s="236" t="s">
        <v>110</v>
      </c>
    </row>
    <row r="250" s="13" customFormat="1">
      <c r="A250" s="13"/>
      <c r="B250" s="226"/>
      <c r="C250" s="227"/>
      <c r="D250" s="228" t="s">
        <v>119</v>
      </c>
      <c r="E250" s="229" t="s">
        <v>1</v>
      </c>
      <c r="F250" s="230" t="s">
        <v>273</v>
      </c>
      <c r="G250" s="227"/>
      <c r="H250" s="229" t="s">
        <v>1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119</v>
      </c>
      <c r="AU250" s="236" t="s">
        <v>83</v>
      </c>
      <c r="AV250" s="13" t="s">
        <v>81</v>
      </c>
      <c r="AW250" s="13" t="s">
        <v>30</v>
      </c>
      <c r="AX250" s="13" t="s">
        <v>73</v>
      </c>
      <c r="AY250" s="236" t="s">
        <v>110</v>
      </c>
    </row>
    <row r="251" s="13" customFormat="1">
      <c r="A251" s="13"/>
      <c r="B251" s="226"/>
      <c r="C251" s="227"/>
      <c r="D251" s="228" t="s">
        <v>119</v>
      </c>
      <c r="E251" s="229" t="s">
        <v>1</v>
      </c>
      <c r="F251" s="230" t="s">
        <v>274</v>
      </c>
      <c r="G251" s="227"/>
      <c r="H251" s="229" t="s">
        <v>1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6" t="s">
        <v>119</v>
      </c>
      <c r="AU251" s="236" t="s">
        <v>83</v>
      </c>
      <c r="AV251" s="13" t="s">
        <v>81</v>
      </c>
      <c r="AW251" s="13" t="s">
        <v>30</v>
      </c>
      <c r="AX251" s="13" t="s">
        <v>73</v>
      </c>
      <c r="AY251" s="236" t="s">
        <v>110</v>
      </c>
    </row>
    <row r="252" s="14" customFormat="1">
      <c r="A252" s="14"/>
      <c r="B252" s="237"/>
      <c r="C252" s="238"/>
      <c r="D252" s="228" t="s">
        <v>119</v>
      </c>
      <c r="E252" s="239" t="s">
        <v>1</v>
      </c>
      <c r="F252" s="240" t="s">
        <v>83</v>
      </c>
      <c r="G252" s="238"/>
      <c r="H252" s="241">
        <v>2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7" t="s">
        <v>119</v>
      </c>
      <c r="AU252" s="247" t="s">
        <v>83</v>
      </c>
      <c r="AV252" s="14" t="s">
        <v>83</v>
      </c>
      <c r="AW252" s="14" t="s">
        <v>30</v>
      </c>
      <c r="AX252" s="14" t="s">
        <v>81</v>
      </c>
      <c r="AY252" s="247" t="s">
        <v>110</v>
      </c>
    </row>
    <row r="253" s="2" customFormat="1" ht="16.5" customHeight="1">
      <c r="A253" s="37"/>
      <c r="B253" s="38"/>
      <c r="C253" s="213" t="s">
        <v>7</v>
      </c>
      <c r="D253" s="213" t="s">
        <v>113</v>
      </c>
      <c r="E253" s="214" t="s">
        <v>275</v>
      </c>
      <c r="F253" s="215" t="s">
        <v>276</v>
      </c>
      <c r="G253" s="216" t="s">
        <v>116</v>
      </c>
      <c r="H253" s="217">
        <v>6</v>
      </c>
      <c r="I253" s="218"/>
      <c r="J253" s="219">
        <f>ROUND(I253*H253,2)</f>
        <v>0</v>
      </c>
      <c r="K253" s="215" t="s">
        <v>1</v>
      </c>
      <c r="L253" s="43"/>
      <c r="M253" s="220" t="s">
        <v>1</v>
      </c>
      <c r="N253" s="221" t="s">
        <v>38</v>
      </c>
      <c r="O253" s="90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4" t="s">
        <v>117</v>
      </c>
      <c r="AT253" s="224" t="s">
        <v>113</v>
      </c>
      <c r="AU253" s="224" t="s">
        <v>83</v>
      </c>
      <c r="AY253" s="16" t="s">
        <v>110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6" t="s">
        <v>81</v>
      </c>
      <c r="BK253" s="225">
        <f>ROUND(I253*H253,2)</f>
        <v>0</v>
      </c>
      <c r="BL253" s="16" t="s">
        <v>117</v>
      </c>
      <c r="BM253" s="224" t="s">
        <v>277</v>
      </c>
    </row>
    <row r="254" s="13" customFormat="1">
      <c r="A254" s="13"/>
      <c r="B254" s="226"/>
      <c r="C254" s="227"/>
      <c r="D254" s="228" t="s">
        <v>119</v>
      </c>
      <c r="E254" s="229" t="s">
        <v>1</v>
      </c>
      <c r="F254" s="230" t="s">
        <v>187</v>
      </c>
      <c r="G254" s="227"/>
      <c r="H254" s="229" t="s">
        <v>1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119</v>
      </c>
      <c r="AU254" s="236" t="s">
        <v>83</v>
      </c>
      <c r="AV254" s="13" t="s">
        <v>81</v>
      </c>
      <c r="AW254" s="13" t="s">
        <v>30</v>
      </c>
      <c r="AX254" s="13" t="s">
        <v>73</v>
      </c>
      <c r="AY254" s="236" t="s">
        <v>110</v>
      </c>
    </row>
    <row r="255" s="13" customFormat="1">
      <c r="A255" s="13"/>
      <c r="B255" s="226"/>
      <c r="C255" s="227"/>
      <c r="D255" s="228" t="s">
        <v>119</v>
      </c>
      <c r="E255" s="229" t="s">
        <v>1</v>
      </c>
      <c r="F255" s="230" t="s">
        <v>278</v>
      </c>
      <c r="G255" s="227"/>
      <c r="H255" s="229" t="s">
        <v>1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6" t="s">
        <v>119</v>
      </c>
      <c r="AU255" s="236" t="s">
        <v>83</v>
      </c>
      <c r="AV255" s="13" t="s">
        <v>81</v>
      </c>
      <c r="AW255" s="13" t="s">
        <v>30</v>
      </c>
      <c r="AX255" s="13" t="s">
        <v>73</v>
      </c>
      <c r="AY255" s="236" t="s">
        <v>110</v>
      </c>
    </row>
    <row r="256" s="13" customFormat="1">
      <c r="A256" s="13"/>
      <c r="B256" s="226"/>
      <c r="C256" s="227"/>
      <c r="D256" s="228" t="s">
        <v>119</v>
      </c>
      <c r="E256" s="229" t="s">
        <v>1</v>
      </c>
      <c r="F256" s="230" t="s">
        <v>279</v>
      </c>
      <c r="G256" s="227"/>
      <c r="H256" s="229" t="s">
        <v>1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119</v>
      </c>
      <c r="AU256" s="236" t="s">
        <v>83</v>
      </c>
      <c r="AV256" s="13" t="s">
        <v>81</v>
      </c>
      <c r="AW256" s="13" t="s">
        <v>30</v>
      </c>
      <c r="AX256" s="13" t="s">
        <v>73</v>
      </c>
      <c r="AY256" s="236" t="s">
        <v>110</v>
      </c>
    </row>
    <row r="257" s="13" customFormat="1">
      <c r="A257" s="13"/>
      <c r="B257" s="226"/>
      <c r="C257" s="227"/>
      <c r="D257" s="228" t="s">
        <v>119</v>
      </c>
      <c r="E257" s="229" t="s">
        <v>1</v>
      </c>
      <c r="F257" s="230" t="s">
        <v>280</v>
      </c>
      <c r="G257" s="227"/>
      <c r="H257" s="229" t="s">
        <v>1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119</v>
      </c>
      <c r="AU257" s="236" t="s">
        <v>83</v>
      </c>
      <c r="AV257" s="13" t="s">
        <v>81</v>
      </c>
      <c r="AW257" s="13" t="s">
        <v>30</v>
      </c>
      <c r="AX257" s="13" t="s">
        <v>73</v>
      </c>
      <c r="AY257" s="236" t="s">
        <v>110</v>
      </c>
    </row>
    <row r="258" s="14" customFormat="1">
      <c r="A258" s="14"/>
      <c r="B258" s="237"/>
      <c r="C258" s="238"/>
      <c r="D258" s="228" t="s">
        <v>119</v>
      </c>
      <c r="E258" s="239" t="s">
        <v>1</v>
      </c>
      <c r="F258" s="240" t="s">
        <v>160</v>
      </c>
      <c r="G258" s="238"/>
      <c r="H258" s="241">
        <v>6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119</v>
      </c>
      <c r="AU258" s="247" t="s">
        <v>83</v>
      </c>
      <c r="AV258" s="14" t="s">
        <v>83</v>
      </c>
      <c r="AW258" s="14" t="s">
        <v>30</v>
      </c>
      <c r="AX258" s="14" t="s">
        <v>81</v>
      </c>
      <c r="AY258" s="247" t="s">
        <v>110</v>
      </c>
    </row>
    <row r="259" s="2" customFormat="1" ht="16.5" customHeight="1">
      <c r="A259" s="37"/>
      <c r="B259" s="38"/>
      <c r="C259" s="213" t="s">
        <v>281</v>
      </c>
      <c r="D259" s="213" t="s">
        <v>113</v>
      </c>
      <c r="E259" s="214" t="s">
        <v>282</v>
      </c>
      <c r="F259" s="215" t="s">
        <v>283</v>
      </c>
      <c r="G259" s="216" t="s">
        <v>116</v>
      </c>
      <c r="H259" s="217">
        <v>1</v>
      </c>
      <c r="I259" s="218"/>
      <c r="J259" s="219">
        <f>ROUND(I259*H259,2)</f>
        <v>0</v>
      </c>
      <c r="K259" s="215" t="s">
        <v>1</v>
      </c>
      <c r="L259" s="43"/>
      <c r="M259" s="220" t="s">
        <v>1</v>
      </c>
      <c r="N259" s="221" t="s">
        <v>38</v>
      </c>
      <c r="O259" s="90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4" t="s">
        <v>117</v>
      </c>
      <c r="AT259" s="224" t="s">
        <v>113</v>
      </c>
      <c r="AU259" s="224" t="s">
        <v>83</v>
      </c>
      <c r="AY259" s="16" t="s">
        <v>110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6" t="s">
        <v>81</v>
      </c>
      <c r="BK259" s="225">
        <f>ROUND(I259*H259,2)</f>
        <v>0</v>
      </c>
      <c r="BL259" s="16" t="s">
        <v>117</v>
      </c>
      <c r="BM259" s="224" t="s">
        <v>284</v>
      </c>
    </row>
    <row r="260" s="13" customFormat="1">
      <c r="A260" s="13"/>
      <c r="B260" s="226"/>
      <c r="C260" s="227"/>
      <c r="D260" s="228" t="s">
        <v>119</v>
      </c>
      <c r="E260" s="229" t="s">
        <v>1</v>
      </c>
      <c r="F260" s="230" t="s">
        <v>285</v>
      </c>
      <c r="G260" s="227"/>
      <c r="H260" s="229" t="s">
        <v>1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119</v>
      </c>
      <c r="AU260" s="236" t="s">
        <v>83</v>
      </c>
      <c r="AV260" s="13" t="s">
        <v>81</v>
      </c>
      <c r="AW260" s="13" t="s">
        <v>30</v>
      </c>
      <c r="AX260" s="13" t="s">
        <v>73</v>
      </c>
      <c r="AY260" s="236" t="s">
        <v>110</v>
      </c>
    </row>
    <row r="261" s="13" customFormat="1">
      <c r="A261" s="13"/>
      <c r="B261" s="226"/>
      <c r="C261" s="227"/>
      <c r="D261" s="228" t="s">
        <v>119</v>
      </c>
      <c r="E261" s="229" t="s">
        <v>1</v>
      </c>
      <c r="F261" s="230" t="s">
        <v>286</v>
      </c>
      <c r="G261" s="227"/>
      <c r="H261" s="229" t="s">
        <v>1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119</v>
      </c>
      <c r="AU261" s="236" t="s">
        <v>83</v>
      </c>
      <c r="AV261" s="13" t="s">
        <v>81</v>
      </c>
      <c r="AW261" s="13" t="s">
        <v>30</v>
      </c>
      <c r="AX261" s="13" t="s">
        <v>73</v>
      </c>
      <c r="AY261" s="236" t="s">
        <v>110</v>
      </c>
    </row>
    <row r="262" s="13" customFormat="1">
      <c r="A262" s="13"/>
      <c r="B262" s="226"/>
      <c r="C262" s="227"/>
      <c r="D262" s="228" t="s">
        <v>119</v>
      </c>
      <c r="E262" s="229" t="s">
        <v>1</v>
      </c>
      <c r="F262" s="230" t="s">
        <v>287</v>
      </c>
      <c r="G262" s="227"/>
      <c r="H262" s="229" t="s">
        <v>1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119</v>
      </c>
      <c r="AU262" s="236" t="s">
        <v>83</v>
      </c>
      <c r="AV262" s="13" t="s">
        <v>81</v>
      </c>
      <c r="AW262" s="13" t="s">
        <v>30</v>
      </c>
      <c r="AX262" s="13" t="s">
        <v>73</v>
      </c>
      <c r="AY262" s="236" t="s">
        <v>110</v>
      </c>
    </row>
    <row r="263" s="13" customFormat="1">
      <c r="A263" s="13"/>
      <c r="B263" s="226"/>
      <c r="C263" s="227"/>
      <c r="D263" s="228" t="s">
        <v>119</v>
      </c>
      <c r="E263" s="229" t="s">
        <v>1</v>
      </c>
      <c r="F263" s="230" t="s">
        <v>288</v>
      </c>
      <c r="G263" s="227"/>
      <c r="H263" s="229" t="s">
        <v>1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119</v>
      </c>
      <c r="AU263" s="236" t="s">
        <v>83</v>
      </c>
      <c r="AV263" s="13" t="s">
        <v>81</v>
      </c>
      <c r="AW263" s="13" t="s">
        <v>30</v>
      </c>
      <c r="AX263" s="13" t="s">
        <v>73</v>
      </c>
      <c r="AY263" s="236" t="s">
        <v>110</v>
      </c>
    </row>
    <row r="264" s="14" customFormat="1">
      <c r="A264" s="14"/>
      <c r="B264" s="237"/>
      <c r="C264" s="238"/>
      <c r="D264" s="228" t="s">
        <v>119</v>
      </c>
      <c r="E264" s="239" t="s">
        <v>1</v>
      </c>
      <c r="F264" s="240" t="s">
        <v>81</v>
      </c>
      <c r="G264" s="238"/>
      <c r="H264" s="241">
        <v>1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119</v>
      </c>
      <c r="AU264" s="247" t="s">
        <v>83</v>
      </c>
      <c r="AV264" s="14" t="s">
        <v>83</v>
      </c>
      <c r="AW264" s="14" t="s">
        <v>30</v>
      </c>
      <c r="AX264" s="14" t="s">
        <v>81</v>
      </c>
      <c r="AY264" s="247" t="s">
        <v>110</v>
      </c>
    </row>
    <row r="265" s="2" customFormat="1" ht="16.5" customHeight="1">
      <c r="A265" s="37"/>
      <c r="B265" s="38"/>
      <c r="C265" s="213" t="s">
        <v>289</v>
      </c>
      <c r="D265" s="213" t="s">
        <v>113</v>
      </c>
      <c r="E265" s="214" t="s">
        <v>290</v>
      </c>
      <c r="F265" s="215" t="s">
        <v>291</v>
      </c>
      <c r="G265" s="216" t="s">
        <v>116</v>
      </c>
      <c r="H265" s="217">
        <v>3</v>
      </c>
      <c r="I265" s="218"/>
      <c r="J265" s="219">
        <f>ROUND(I265*H265,2)</f>
        <v>0</v>
      </c>
      <c r="K265" s="215" t="s">
        <v>1</v>
      </c>
      <c r="L265" s="43"/>
      <c r="M265" s="220" t="s">
        <v>1</v>
      </c>
      <c r="N265" s="221" t="s">
        <v>38</v>
      </c>
      <c r="O265" s="90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4" t="s">
        <v>117</v>
      </c>
      <c r="AT265" s="224" t="s">
        <v>113</v>
      </c>
      <c r="AU265" s="224" t="s">
        <v>83</v>
      </c>
      <c r="AY265" s="16" t="s">
        <v>110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6" t="s">
        <v>81</v>
      </c>
      <c r="BK265" s="225">
        <f>ROUND(I265*H265,2)</f>
        <v>0</v>
      </c>
      <c r="BL265" s="16" t="s">
        <v>117</v>
      </c>
      <c r="BM265" s="224" t="s">
        <v>292</v>
      </c>
    </row>
    <row r="266" s="13" customFormat="1">
      <c r="A266" s="13"/>
      <c r="B266" s="226"/>
      <c r="C266" s="227"/>
      <c r="D266" s="228" t="s">
        <v>119</v>
      </c>
      <c r="E266" s="229" t="s">
        <v>1</v>
      </c>
      <c r="F266" s="230" t="s">
        <v>293</v>
      </c>
      <c r="G266" s="227"/>
      <c r="H266" s="229" t="s">
        <v>1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119</v>
      </c>
      <c r="AU266" s="236" t="s">
        <v>83</v>
      </c>
      <c r="AV266" s="13" t="s">
        <v>81</v>
      </c>
      <c r="AW266" s="13" t="s">
        <v>30</v>
      </c>
      <c r="AX266" s="13" t="s">
        <v>73</v>
      </c>
      <c r="AY266" s="236" t="s">
        <v>110</v>
      </c>
    </row>
    <row r="267" s="13" customFormat="1">
      <c r="A267" s="13"/>
      <c r="B267" s="226"/>
      <c r="C267" s="227"/>
      <c r="D267" s="228" t="s">
        <v>119</v>
      </c>
      <c r="E267" s="229" t="s">
        <v>1</v>
      </c>
      <c r="F267" s="230" t="s">
        <v>294</v>
      </c>
      <c r="G267" s="227"/>
      <c r="H267" s="229" t="s">
        <v>1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119</v>
      </c>
      <c r="AU267" s="236" t="s">
        <v>83</v>
      </c>
      <c r="AV267" s="13" t="s">
        <v>81</v>
      </c>
      <c r="AW267" s="13" t="s">
        <v>30</v>
      </c>
      <c r="AX267" s="13" t="s">
        <v>73</v>
      </c>
      <c r="AY267" s="236" t="s">
        <v>110</v>
      </c>
    </row>
    <row r="268" s="13" customFormat="1">
      <c r="A268" s="13"/>
      <c r="B268" s="226"/>
      <c r="C268" s="227"/>
      <c r="D268" s="228" t="s">
        <v>119</v>
      </c>
      <c r="E268" s="229" t="s">
        <v>1</v>
      </c>
      <c r="F268" s="230" t="s">
        <v>295</v>
      </c>
      <c r="G268" s="227"/>
      <c r="H268" s="229" t="s">
        <v>1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119</v>
      </c>
      <c r="AU268" s="236" t="s">
        <v>83</v>
      </c>
      <c r="AV268" s="13" t="s">
        <v>81</v>
      </c>
      <c r="AW268" s="13" t="s">
        <v>30</v>
      </c>
      <c r="AX268" s="13" t="s">
        <v>73</v>
      </c>
      <c r="AY268" s="236" t="s">
        <v>110</v>
      </c>
    </row>
    <row r="269" s="13" customFormat="1">
      <c r="A269" s="13"/>
      <c r="B269" s="226"/>
      <c r="C269" s="227"/>
      <c r="D269" s="228" t="s">
        <v>119</v>
      </c>
      <c r="E269" s="229" t="s">
        <v>1</v>
      </c>
      <c r="F269" s="230" t="s">
        <v>288</v>
      </c>
      <c r="G269" s="227"/>
      <c r="H269" s="229" t="s">
        <v>1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6" t="s">
        <v>119</v>
      </c>
      <c r="AU269" s="236" t="s">
        <v>83</v>
      </c>
      <c r="AV269" s="13" t="s">
        <v>81</v>
      </c>
      <c r="AW269" s="13" t="s">
        <v>30</v>
      </c>
      <c r="AX269" s="13" t="s">
        <v>73</v>
      </c>
      <c r="AY269" s="236" t="s">
        <v>110</v>
      </c>
    </row>
    <row r="270" s="14" customFormat="1">
      <c r="A270" s="14"/>
      <c r="B270" s="237"/>
      <c r="C270" s="238"/>
      <c r="D270" s="228" t="s">
        <v>119</v>
      </c>
      <c r="E270" s="239" t="s">
        <v>1</v>
      </c>
      <c r="F270" s="240" t="s">
        <v>129</v>
      </c>
      <c r="G270" s="238"/>
      <c r="H270" s="241">
        <v>3</v>
      </c>
      <c r="I270" s="242"/>
      <c r="J270" s="238"/>
      <c r="K270" s="238"/>
      <c r="L270" s="243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119</v>
      </c>
      <c r="AU270" s="247" t="s">
        <v>83</v>
      </c>
      <c r="AV270" s="14" t="s">
        <v>83</v>
      </c>
      <c r="AW270" s="14" t="s">
        <v>30</v>
      </c>
      <c r="AX270" s="14" t="s">
        <v>81</v>
      </c>
      <c r="AY270" s="247" t="s">
        <v>110</v>
      </c>
    </row>
    <row r="271" s="2" customFormat="1" ht="6.96" customHeight="1">
      <c r="A271" s="37"/>
      <c r="B271" s="65"/>
      <c r="C271" s="66"/>
      <c r="D271" s="66"/>
      <c r="E271" s="66"/>
      <c r="F271" s="66"/>
      <c r="G271" s="66"/>
      <c r="H271" s="66"/>
      <c r="I271" s="66"/>
      <c r="J271" s="66"/>
      <c r="K271" s="66"/>
      <c r="L271" s="43"/>
      <c r="M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</row>
  </sheetData>
  <sheetProtection sheet="1" autoFilter="0" formatColumns="0" formatRows="0" objects="1" scenarios="1" spinCount="100000" saltValue="yMZsV3MBdUNeyylAouIOpWTEij3yhkVwnDwjWce+srHZLeJ575kVKDyPPt+O/mMwP+/xdOQaZ/Q4sK1ke/Sdyg==" hashValue="k2yB4L9qjik3K8dDi6X+Oy8yL6j6DnYWzTtfEinpAnGyosO2c9ILNTb4KpZDdUh/VXRc1yoj7B9KeBmeQMakBw==" algorithmName="SHA-512" password="CC35"/>
  <autoFilter ref="C119:K27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DESKTOP-1TL48GQ\katka</dc:creator>
  <cp:lastModifiedBy>DESKTOP-1TL48GQ\katka</cp:lastModifiedBy>
  <dcterms:created xsi:type="dcterms:W3CDTF">2024-04-29T12:03:13Z</dcterms:created>
  <dcterms:modified xsi:type="dcterms:W3CDTF">2024-04-29T12:03:17Z</dcterms:modified>
</cp:coreProperties>
</file>